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760" tabRatio="607"/>
  </bookViews>
  <sheets>
    <sheet name="6 показатели " sheetId="1" r:id="rId1"/>
    <sheet name="7 средства по кодам" sheetId="13" r:id="rId2"/>
    <sheet name="8 средства бюджет" sheetId="12" r:id="rId3"/>
    <sheet name="9 КАИП" sheetId="6" r:id="rId4"/>
  </sheets>
  <definedNames>
    <definedName name="_xlnm.Print_Titles" localSheetId="0">'6 показатели '!$6:$8</definedName>
    <definedName name="_xlnm.Print_Titles" localSheetId="1">'7 средства по кодам'!$6:$9</definedName>
    <definedName name="_xlnm.Print_Titles" localSheetId="2">'8 средства бюджет'!$7:$9</definedName>
    <definedName name="_xlnm.Print_Area" localSheetId="0">'6 показатели '!$A$1:$Q$26</definedName>
    <definedName name="_xlnm.Print_Area" localSheetId="1">'7 средства по кодам'!$A$1:$T$98</definedName>
    <definedName name="_xlnm.Print_Area" localSheetId="2">'8 средства бюджет'!$A$1:$M$154</definedName>
    <definedName name="_xlnm.Print_Area" localSheetId="3">'9 КАИП'!$A$1:$R$23</definedName>
  </definedNames>
  <calcPr calcId="125725"/>
</workbook>
</file>

<file path=xl/calcChain.xml><?xml version="1.0" encoding="utf-8"?>
<calcChain xmlns="http://schemas.openxmlformats.org/spreadsheetml/2006/main">
  <c r="I65" i="13"/>
  <c r="J65"/>
  <c r="K65"/>
  <c r="L65"/>
  <c r="M65"/>
  <c r="N65"/>
  <c r="H65"/>
  <c r="I84"/>
  <c r="J84"/>
  <c r="K84"/>
  <c r="L84"/>
  <c r="M84"/>
  <c r="N84"/>
  <c r="H84"/>
  <c r="I87"/>
  <c r="J87"/>
  <c r="K87"/>
  <c r="L87"/>
  <c r="M87"/>
  <c r="N87"/>
  <c r="H87"/>
  <c r="I81"/>
  <c r="J81"/>
  <c r="K81"/>
  <c r="L81"/>
  <c r="M81"/>
  <c r="N81"/>
  <c r="H81"/>
  <c r="I78"/>
  <c r="J78"/>
  <c r="M78"/>
  <c r="N78"/>
  <c r="H78"/>
  <c r="I71"/>
  <c r="J71"/>
  <c r="K71"/>
  <c r="L71"/>
  <c r="M71"/>
  <c r="N71"/>
  <c r="H71"/>
  <c r="N55"/>
  <c r="K55"/>
  <c r="L55"/>
  <c r="M55"/>
  <c r="J55"/>
  <c r="I55"/>
  <c r="H55"/>
  <c r="I44"/>
  <c r="J44"/>
  <c r="K44"/>
  <c r="L44"/>
  <c r="M44"/>
  <c r="N44"/>
  <c r="H44"/>
  <c r="N36"/>
  <c r="M36"/>
  <c r="I33"/>
  <c r="J33"/>
  <c r="K33"/>
  <c r="L33"/>
  <c r="H33"/>
  <c r="I29"/>
  <c r="I20" s="1"/>
  <c r="H29"/>
  <c r="K20"/>
  <c r="L20"/>
  <c r="M20"/>
  <c r="N20"/>
  <c r="J20"/>
  <c r="H20"/>
  <c r="H23" i="1"/>
  <c r="H17"/>
  <c r="H18"/>
  <c r="H19"/>
  <c r="H20"/>
  <c r="H16"/>
  <c r="H12"/>
  <c r="H13"/>
  <c r="H11"/>
  <c r="H10"/>
  <c r="H122" i="12"/>
  <c r="H15"/>
  <c r="H13"/>
  <c r="H10"/>
  <c r="D10"/>
  <c r="E10"/>
  <c r="F122"/>
  <c r="J17" i="13"/>
  <c r="G13" i="12" l="1"/>
  <c r="G15"/>
  <c r="G122"/>
  <c r="L80" i="13"/>
  <c r="L78" s="1"/>
  <c r="L68"/>
  <c r="F12" i="12" l="1"/>
  <c r="F10" s="1"/>
  <c r="F13"/>
  <c r="F15"/>
  <c r="J80" i="13"/>
  <c r="K35" l="1"/>
  <c r="G12" i="12"/>
  <c r="G10" s="1"/>
  <c r="H12"/>
  <c r="I15"/>
  <c r="J15"/>
  <c r="K80" i="13" l="1"/>
  <c r="K78" s="1"/>
  <c r="J49" l="1"/>
  <c r="J57"/>
  <c r="K57"/>
  <c r="L57"/>
  <c r="M57"/>
  <c r="N57"/>
  <c r="J26" l="1"/>
  <c r="J19" s="1"/>
  <c r="J22"/>
  <c r="J18" s="1"/>
  <c r="J29"/>
  <c r="K29"/>
  <c r="L29"/>
  <c r="M29"/>
  <c r="N29"/>
  <c r="H17" i="12" l="1"/>
  <c r="L49" i="13"/>
  <c r="J35" l="1"/>
  <c r="L35"/>
  <c r="M35"/>
  <c r="M33" s="1"/>
  <c r="N35"/>
  <c r="N33" s="1"/>
  <c r="I35"/>
  <c r="H35"/>
  <c r="M143" i="12" l="1"/>
  <c r="N143"/>
  <c r="O143"/>
  <c r="L145"/>
  <c r="L143" s="1"/>
  <c r="M136"/>
  <c r="N136"/>
  <c r="O136"/>
  <c r="L136"/>
  <c r="N129"/>
  <c r="M129"/>
  <c r="O129"/>
  <c r="L129"/>
  <c r="F129"/>
  <c r="F136"/>
  <c r="E143" l="1"/>
  <c r="D143"/>
  <c r="E136"/>
  <c r="D136"/>
  <c r="E129"/>
  <c r="D129"/>
  <c r="E115"/>
  <c r="D115"/>
  <c r="E108"/>
  <c r="D108"/>
  <c r="E101"/>
  <c r="D101"/>
  <c r="E94"/>
  <c r="D94"/>
  <c r="E87"/>
  <c r="D87"/>
  <c r="E80"/>
  <c r="D80"/>
  <c r="E73"/>
  <c r="D73"/>
  <c r="E66"/>
  <c r="D66"/>
  <c r="E59"/>
  <c r="D59"/>
  <c r="E52"/>
  <c r="D52"/>
  <c r="E45"/>
  <c r="D45"/>
  <c r="E38"/>
  <c r="D38"/>
  <c r="E31"/>
  <c r="D31"/>
  <c r="E24"/>
  <c r="D24"/>
  <c r="E17"/>
  <c r="D17"/>
  <c r="I68" i="13"/>
  <c r="H68"/>
  <c r="H57"/>
  <c r="I57"/>
  <c r="I46"/>
  <c r="H46"/>
  <c r="I40"/>
  <c r="H40"/>
  <c r="N49" l="1"/>
  <c r="M49"/>
  <c r="N26"/>
  <c r="N19" s="1"/>
  <c r="M26"/>
  <c r="M19" s="1"/>
  <c r="K22"/>
  <c r="K18" s="1"/>
  <c r="L22"/>
  <c r="L18" s="1"/>
  <c r="M22"/>
  <c r="M18" s="1"/>
  <c r="N22"/>
  <c r="N18" s="1"/>
  <c r="H115" i="12" l="1"/>
  <c r="H108"/>
  <c r="H101"/>
  <c r="H94"/>
  <c r="H87"/>
  <c r="H80"/>
  <c r="H73"/>
  <c r="H66"/>
  <c r="H59"/>
  <c r="H52"/>
  <c r="H45"/>
  <c r="H38"/>
  <c r="H31"/>
  <c r="H24"/>
  <c r="L46" i="13" l="1"/>
  <c r="L17" s="1"/>
  <c r="L40"/>
  <c r="L26"/>
  <c r="L19" s="1"/>
  <c r="I108" i="12"/>
  <c r="J108"/>
  <c r="I24"/>
  <c r="J24"/>
  <c r="I31"/>
  <c r="J31"/>
  <c r="I38"/>
  <c r="J38"/>
  <c r="I45"/>
  <c r="J45"/>
  <c r="I52"/>
  <c r="J52"/>
  <c r="I59"/>
  <c r="J59"/>
  <c r="I66"/>
  <c r="J66"/>
  <c r="I73"/>
  <c r="J73"/>
  <c r="I80"/>
  <c r="J80"/>
  <c r="I87"/>
  <c r="J87"/>
  <c r="I94"/>
  <c r="J94"/>
  <c r="I101"/>
  <c r="J101"/>
  <c r="I115"/>
  <c r="J115"/>
  <c r="I124"/>
  <c r="I12" s="1"/>
  <c r="J124"/>
  <c r="J12" s="1"/>
  <c r="I125"/>
  <c r="I13" s="1"/>
  <c r="J125"/>
  <c r="J13" s="1"/>
  <c r="J10" l="1"/>
  <c r="I10"/>
  <c r="L12" i="13"/>
  <c r="L15"/>
  <c r="L14"/>
  <c r="J17" i="12"/>
  <c r="I17"/>
  <c r="L13" i="13"/>
  <c r="L10" l="1"/>
  <c r="F87" i="12"/>
  <c r="G87"/>
  <c r="F80"/>
  <c r="G80"/>
  <c r="F73"/>
  <c r="G73"/>
  <c r="F66"/>
  <c r="G66"/>
  <c r="F59"/>
  <c r="G59"/>
  <c r="F52"/>
  <c r="G52"/>
  <c r="F45"/>
  <c r="G45"/>
  <c r="F38"/>
  <c r="G38"/>
  <c r="F31"/>
  <c r="G31"/>
  <c r="F24"/>
  <c r="G24"/>
  <c r="F143"/>
  <c r="G143"/>
  <c r="G136"/>
  <c r="G129"/>
  <c r="F115"/>
  <c r="G115"/>
  <c r="F108"/>
  <c r="G108"/>
  <c r="F101" l="1"/>
  <c r="G101"/>
  <c r="F94"/>
  <c r="G94"/>
  <c r="G17" l="1"/>
  <c r="F17"/>
  <c r="J75" i="13"/>
  <c r="J52"/>
  <c r="J46"/>
  <c r="J40"/>
  <c r="J13" s="1"/>
  <c r="J12" l="1"/>
  <c r="J14"/>
  <c r="J15" l="1"/>
  <c r="J10"/>
  <c r="N68" l="1"/>
  <c r="M68"/>
  <c r="N46"/>
  <c r="M46"/>
  <c r="N40"/>
  <c r="N13" s="1"/>
  <c r="M40"/>
  <c r="N14"/>
  <c r="M14"/>
  <c r="K68"/>
  <c r="K46"/>
  <c r="K17" s="1"/>
  <c r="K40"/>
  <c r="K26"/>
  <c r="K19" s="1"/>
  <c r="K12" l="1"/>
  <c r="K15"/>
  <c r="N17"/>
  <c r="N12" s="1"/>
  <c r="N10" s="1"/>
  <c r="M17"/>
  <c r="M12" s="1"/>
  <c r="K13"/>
  <c r="M13"/>
  <c r="K14" l="1"/>
  <c r="M10"/>
  <c r="N15"/>
  <c r="M15"/>
  <c r="K10" l="1"/>
</calcChain>
</file>

<file path=xl/sharedStrings.xml><?xml version="1.0" encoding="utf-8"?>
<sst xmlns="http://schemas.openxmlformats.org/spreadsheetml/2006/main" count="594" uniqueCount="195">
  <si>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</si>
  <si>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</si>
  <si>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</si>
  <si>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</si>
  <si>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</si>
  <si>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тыс. рублей</t>
  </si>
  <si>
    <t>федеральный бюджет</t>
  </si>
  <si>
    <t>за январь   -    20__ __ г. (нарастающим итогом)</t>
  </si>
  <si>
    <t>Ед. измере-ния</t>
  </si>
  <si>
    <t>Весовой критерий</t>
  </si>
  <si>
    <t>Отчетный период (два предшествующих года)</t>
  </si>
  <si>
    <t xml:space="preserve">Итого </t>
  </si>
  <si>
    <t>Статус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</si>
  <si>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</si>
  <si>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</si>
  <si>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</si>
  <si>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</si>
  <si>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</si>
  <si>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</si>
  <si>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</si>
  <si>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</si>
  <si>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</si>
  <si>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</si>
  <si>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</si>
  <si>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</si>
  <si>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</si>
  <si>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</si>
  <si>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</si>
  <si>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№  п/п</t>
  </si>
  <si>
    <t>Наименование объекта</t>
  </si>
  <si>
    <t>Ед.
измерения</t>
  </si>
  <si>
    <t>Мощ ность</t>
  </si>
  <si>
    <t>Остаток сметной стоимости на 01.01. текущего года</t>
  </si>
  <si>
    <t>План на  201___год</t>
  </si>
  <si>
    <t>Финансирование за январь -          201__г.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</si>
  <si>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</si>
  <si>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</si>
  <si>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</si>
  <si>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</si>
  <si>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</si>
  <si>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</si>
  <si>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</si>
  <si>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</si>
  <si>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</si>
  <si>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по:_________________________________________________________________</t>
  </si>
  <si>
    <t>Наименовние ГРБС</t>
  </si>
  <si>
    <t>в том числе по ГРБС: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</si>
  <si>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</si>
  <si>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</si>
  <si>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</si>
  <si>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</si>
  <si>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к Порядку принятия решений о разработке, формировании и реализации муниципальных программ ЗАТО Железногорск</t>
  </si>
  <si>
    <t>Приложение № 7</t>
  </si>
  <si>
    <t>Статус (муниципальная программа, подпрограмма)</t>
  </si>
  <si>
    <t>Ф.И.О.</t>
  </si>
  <si>
    <t>Примечание (оценка рисков невыполнения показателей по программе, причины невыполнения, выбор действий по преодолению)</t>
  </si>
  <si>
    <t>Приложение № 6</t>
  </si>
  <si>
    <t>Расшифровка финансирования по объектам капитального строительства муниципальной собственности ЗАТО Железногорск</t>
  </si>
  <si>
    <t>Разработчик</t>
  </si>
  <si>
    <t xml:space="preserve">Цель: создание условий для развития потенциала молодежи, ее активного участия в решении вопросов социально-экономического развития территории и дальнейшего закрепления в пространстве ЗАТО Железногорск   </t>
  </si>
  <si>
    <t>Целевой показатель 1: Количество  социально-экономических проектов, реализуемых молодежью ЗАТО Железногорск и проектов, предусматривающих внедрение эффективных форм работы с молодежью</t>
  </si>
  <si>
    <t>Целевой показатель 2:  Численность молодых граждан, проживающих в ЗАТО Железногорск, вовлеченных в реализацию социально-экономических проектов</t>
  </si>
  <si>
    <t xml:space="preserve">Целевой показатель 3: Численность благополучателей – граждан, проживающих в ЗАТО Железногорск, получающих безвозмездные услуги от реализации  социально-экономических проектов </t>
  </si>
  <si>
    <t>Задача 1: создание условий для успешной социализации и эффективной самореализации молодежи ЗАТО Железногорск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</si>
  <si>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</si>
  <si>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</si>
  <si>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Доля молодежи, занимающейся научно-техническим творчеством</t>
  </si>
  <si>
    <t>Доля молодежи, вовлеченной в деятельность патриотических объединений или участвующей в мероприятиях гражданско-патриотической направленности</t>
  </si>
  <si>
    <t>Доля молодежи, вовлеченной в добровольческую деятельность</t>
  </si>
  <si>
    <t>1.</t>
  </si>
  <si>
    <t>1.1.</t>
  </si>
  <si>
    <t>1.1.1.</t>
  </si>
  <si>
    <t>1.1.2.</t>
  </si>
  <si>
    <t>1.1.3.</t>
  </si>
  <si>
    <t>1.2.</t>
  </si>
  <si>
    <t>1.2.1.</t>
  </si>
  <si>
    <t>ед.</t>
  </si>
  <si>
    <t>х</t>
  </si>
  <si>
    <t>%</t>
  </si>
  <si>
    <t>мероприятие 1 подпрограммы 1</t>
  </si>
  <si>
    <t>Создание условий для трудовой занятости несовершеннолетних граждан ЗАТО Железногорск,  организация работы муниципальных трудовых отрядов и профориентации молодежи</t>
  </si>
  <si>
    <t>всего расходные обязательства по мероприятию подпрограммы:</t>
  </si>
  <si>
    <t>МКУ "Управление образования"</t>
  </si>
  <si>
    <t>734</t>
  </si>
  <si>
    <t>0707</t>
  </si>
  <si>
    <t>111</t>
  </si>
  <si>
    <t>612</t>
  </si>
  <si>
    <t>622</t>
  </si>
  <si>
    <t>МКУ "Управление культуры"</t>
  </si>
  <si>
    <t>733</t>
  </si>
  <si>
    <t xml:space="preserve">612
</t>
  </si>
  <si>
    <t>Администрация ЗАТО г.Железногорск</t>
  </si>
  <si>
    <t>009</t>
  </si>
  <si>
    <t>мероприятие 2 подпрограммы 1</t>
  </si>
  <si>
    <t>Предоставление грантов в форме субсидий некоммерческим организациям, не являющимся казенными учреждениями , бюджетным и автономным учреждениям, включая учреждения, в отношении которых Администрация ЗАТО г.Железногорск не осуществляет функции и полномочия учредителя, на реализацию социально значимых проектов</t>
  </si>
  <si>
    <t>всего расходные обязательства по программе</t>
  </si>
  <si>
    <t>«Вовлечение молодежи ЗАТО Железногорск в социальную практику»</t>
  </si>
  <si>
    <t>мероприятие 3 подпрограммы 1</t>
  </si>
  <si>
    <t>Присуждение и организация выплаты Городской молодежной премии за достижения в области социально-экономического развития ЗАТО Железногорск</t>
  </si>
  <si>
    <t>мероприятие 4 подпрограммы 1</t>
  </si>
  <si>
    <t>Организация и проведение массовых молодежных мероприятий, обеспечение участия молодежи ЗАТО Железногорск в краевых проектах, конкурсных мероприятиях</t>
  </si>
  <si>
    <t>Предоставление грантов в форме субсидий физическим лицам в возрасте от 14 до 30 лет на реализацию молодежных социальных проектов на конкурсной основе</t>
  </si>
  <si>
    <t>810</t>
  </si>
  <si>
    <t>мероприятие 6  подпрограммы 1</t>
  </si>
  <si>
    <t>Организация деятельности молодежного медиа-центра</t>
  </si>
  <si>
    <t>244</t>
  </si>
  <si>
    <t>Организация  деятельности молодежного клуба робототехники</t>
  </si>
  <si>
    <t>мероприятие 8 подпрограммы 1</t>
  </si>
  <si>
    <t>Организация и осуществление мероприятий по работе с молодежью</t>
  </si>
  <si>
    <t>112</t>
  </si>
  <si>
    <t>Софинансирование субсидии на поддержку деятельности муниципальных  молодежных центров</t>
  </si>
  <si>
    <t>Поддержка деятельности муниципальных молодежных центров</t>
  </si>
  <si>
    <t>Подпрограмма 2</t>
  </si>
  <si>
    <t>мероприятие 1 подпрограммы 2</t>
  </si>
  <si>
    <t>Поддержка деятельности молодежных патриотических объединений, содействие в реализации социальных проектов патриотической направленности и проведении патриотических акций в дни официальных государственных, краевых, городских праздников</t>
  </si>
  <si>
    <t>мероприятие 2 подпрограммы 2</t>
  </si>
  <si>
    <t>Софинансирование расходов на развитие системы патриотического воспитания в рамках деятельности муниципальных молодежных центров</t>
  </si>
  <si>
    <t>мероприятие 3 подпрограммы 2</t>
  </si>
  <si>
    <t>Поддержка деятельности молодежных добровольческих отрядов, содействие в реализации социальных проектов и акций добровольческой направленности</t>
  </si>
  <si>
    <t>Подпрограмма 3</t>
  </si>
  <si>
    <t>«Обеспечение жильем молодых семей ЗАТО Железногорск»</t>
  </si>
  <si>
    <t>мероприятие 1 подпрограммы 3</t>
  </si>
  <si>
    <t>Расходы на предоставление социальных выплат молодым семьям на приобретение (строительство) жилья</t>
  </si>
  <si>
    <t>1003</t>
  </si>
  <si>
    <t>мероприятие 2 подпрограммы 3</t>
  </si>
  <si>
    <t>Предоставление социальных выплат молодым семьям  на приобретение (строительство)  жилья</t>
  </si>
  <si>
    <t>322</t>
  </si>
  <si>
    <t>мероприятие 3 подпрограммы 3</t>
  </si>
  <si>
    <t xml:space="preserve">Социальные выплаты молодым семьям на приобретение (строительство) жилья </t>
  </si>
  <si>
    <t>Всего</t>
  </si>
  <si>
    <t>в том числе</t>
  </si>
  <si>
    <t>краевой бюджет</t>
  </si>
  <si>
    <t>внебюджетные источники</t>
  </si>
  <si>
    <t>мероприятие 5 подпрограммы 1</t>
  </si>
  <si>
    <t>мероприятие 6 подпрограммы 1</t>
  </si>
  <si>
    <t>мероприятие 7 подпрограммы 1</t>
  </si>
  <si>
    <t>мероприятие 9 подпрограммы 1</t>
  </si>
  <si>
    <t>мероприятие 10 подпрограммы 1</t>
  </si>
  <si>
    <t>мероприятие 4 подпрограммы 2</t>
  </si>
  <si>
    <t xml:space="preserve">  Расходы на развитие системы патриотического воспитания в рамках деятельности муниципальных молодежных центров</t>
  </si>
  <si>
    <t>1027454</t>
  </si>
  <si>
    <t>рублей</t>
  </si>
  <si>
    <t>Расходы на развитие системы патриотического воспитания в рамках деятельности муниципальных молодежных центров</t>
  </si>
  <si>
    <t xml:space="preserve">Информация о целевых показателях и показателях результативности муниципальной программы "Молодежь ЗАТО Железногорск в XXI веке" 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</si>
  <si>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"Молодежь ЗАТО Железногорск в XXI веке"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</si>
  <si>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УСЗН Администрации ЗАТО г.Железногорск</t>
  </si>
  <si>
    <t xml:space="preserve">"Молодежь ЗАТО Железногорск в XXI веке" </t>
  </si>
  <si>
    <t>не менее 2100</t>
  </si>
  <si>
    <t>не менее 450</t>
  </si>
  <si>
    <t>не менее 75</t>
  </si>
  <si>
    <t>не  менее 75</t>
  </si>
  <si>
    <t>не мене 75</t>
  </si>
  <si>
    <t>2015 (отчетный год)</t>
  </si>
  <si>
    <t>2016 (текущий год)</t>
  </si>
  <si>
    <t>мероприятие 4  подпрограммы 1</t>
  </si>
  <si>
    <t>119</t>
  </si>
  <si>
    <t>К.А. Томилова</t>
  </si>
  <si>
    <t>не менее 25</t>
  </si>
  <si>
    <t>не  менее 450</t>
  </si>
  <si>
    <t>Главный специалист по молодежной политике и взаимодействию с общественными объединениями</t>
  </si>
  <si>
    <t>мероприятие 8  подпрограммы 1</t>
  </si>
  <si>
    <t>мероприятие 9  подпрограммы 1</t>
  </si>
  <si>
    <t>1010074540</t>
  </si>
  <si>
    <t>отчетный период         январь - декабрь</t>
  </si>
  <si>
    <t>отчетный период                            январь - декабрь</t>
  </si>
  <si>
    <t>план на год</t>
  </si>
  <si>
    <t>отчетный период          январь - декабрь</t>
  </si>
  <si>
    <t>не менее 400</t>
  </si>
  <si>
    <t>1.1.4.</t>
  </si>
  <si>
    <t>1.1.5.</t>
  </si>
  <si>
    <t>Подпрограмма 2: Обеспечение жильем молодых семей ЗАТО Железногорск</t>
  </si>
  <si>
    <t>Подпрограмма 1: Вовлечение молодежи ЗАТО Железногорск в социальную практику</t>
  </si>
  <si>
    <t>Информация об использовании бюджетных ассигнований местного бюджета и иных средств на реализацию муниципальной программы "Молодежь ЗАТО Железногорск в XXI веке" с указанием плановых и фактических значений</t>
  </si>
  <si>
    <t>1010000010</t>
  </si>
  <si>
    <t>1010000000</t>
  </si>
  <si>
    <t>всего расходные обязательства</t>
  </si>
  <si>
    <t>всего расходные обязательства:</t>
  </si>
  <si>
    <t>Создание условий для трудовой занятости несовершеннолетних граждан ЗАТО Железногорск, организация работы муниципальных трудовых отрядов и профориентации молодежи</t>
  </si>
  <si>
    <t>1010000020</t>
  </si>
  <si>
    <t>1010000030</t>
  </si>
  <si>
    <t>Х</t>
  </si>
  <si>
    <t>1010000070</t>
  </si>
  <si>
    <t>1010000090</t>
  </si>
  <si>
    <t>10100S4540</t>
  </si>
  <si>
    <t>10100S4560</t>
  </si>
  <si>
    <t>1010074560</t>
  </si>
  <si>
    <t>1030000000</t>
  </si>
  <si>
    <t>1030050200</t>
  </si>
  <si>
    <t>10300L0200</t>
  </si>
  <si>
    <t xml:space="preserve">    Расходы на предоставление социальных выплат молодым семьям на приобретение (строительство) жилья</t>
  </si>
  <si>
    <t>10300R0200</t>
  </si>
  <si>
    <t xml:space="preserve">    Предоставление социальных выплат молодым семьям на приобретение (строительство) жилья</t>
  </si>
  <si>
    <t>Доля молодых семей, получивших свидетельства о выделении социальной выплаты на приобретение (строительство) жилого помещения и реализовавших свое право на улучшение жилищных условий за счет средств социальной выплаты, в общем количестве молодых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</t>
  </si>
  <si>
    <t xml:space="preserve">Задача 2: финансовая поддержка в решении жилищной проблемы молодых семей, признанных в установленном порядке нуждающимися в улучшении жилищных условий на территории ЗАТО г. Железногорск  </t>
  </si>
  <si>
    <t>Целевой показатель 4: Доля молодых семей, получивших свидетельства о выделении социальной выплаты на приобретение (строительство) жилого помещения и реализовавших свое право на улучшение жилищных условий за счет средств социальной выплаты, в общем количестве молодых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</si>
</sst>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</font>
    <font>
      <sz val="14"/>
      <name val="Arial Cyr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mbria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20" fillId="0" borderId="16">
      <alignment horizontal="left" vertical="top" wrapText="1"/>
    </xf>
  </cellStyleXfs>
  <cellXfs count="239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0" fillId="0" borderId="0" xfId="0" applyFill="1"/>
    <xf numFmtId="0" fontId="11" fillId="0" borderId="0" xfId="0" applyFont="1" applyFill="1"/>
    <xf numFmtId="0" fontId="12" fillId="0" borderId="0" xfId="0" applyFont="1" applyFill="1"/>
    <xf numFmtId="0" fontId="4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164" fontId="7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top" wrapText="1"/>
    </xf>
    <xf numFmtId="164" fontId="14" fillId="0" borderId="1" xfId="0" applyNumberFormat="1" applyFont="1" applyFill="1" applyBorder="1" applyAlignment="1">
      <alignment vertical="top"/>
    </xf>
    <xf numFmtId="4" fontId="14" fillId="0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top" wrapText="1"/>
    </xf>
    <xf numFmtId="164" fontId="14" fillId="0" borderId="1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wrapText="1"/>
    </xf>
    <xf numFmtId="4" fontId="2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14" fillId="0" borderId="0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0" xfId="0" applyFont="1" applyFill="1"/>
    <xf numFmtId="4" fontId="4" fillId="0" borderId="1" xfId="0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>
      <alignment vertical="center"/>
    </xf>
    <xf numFmtId="0" fontId="15" fillId="0" borderId="1" xfId="0" applyFont="1" applyFill="1" applyBorder="1"/>
    <xf numFmtId="164" fontId="19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 wrapText="1"/>
    </xf>
    <xf numFmtId="3" fontId="14" fillId="0" borderId="1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/>
    </xf>
    <xf numFmtId="0" fontId="1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9" fontId="21" fillId="0" borderId="16" xfId="1" applyNumberFormat="1" applyFont="1" applyAlignment="1" applyProtection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5" fillId="0" borderId="1" xfId="0" applyFont="1" applyBorder="1" applyAlignment="1"/>
    <xf numFmtId="0" fontId="15" fillId="0" borderId="1" xfId="0" applyFont="1" applyBorder="1" applyAlignment="1">
      <alignment vertical="top"/>
    </xf>
    <xf numFmtId="0" fontId="15" fillId="0" borderId="1" xfId="0" applyFont="1" applyFill="1" applyBorder="1" applyAlignment="1"/>
    <xf numFmtId="0" fontId="0" fillId="0" borderId="1" xfId="0" applyBorder="1" applyAlignment="1"/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4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4" fillId="0" borderId="4" xfId="0" applyFont="1" applyFill="1" applyBorder="1" applyAlignment="1">
      <alignment horizontal="center" vertical="top" wrapText="1"/>
    </xf>
    <xf numFmtId="0" fontId="0" fillId="0" borderId="4" xfId="0" applyBorder="1" applyAlignment="1"/>
    <xf numFmtId="0" fontId="0" fillId="0" borderId="3" xfId="0" applyBorder="1" applyAlignment="1"/>
    <xf numFmtId="0" fontId="14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4" fillId="0" borderId="0" xfId="0" applyFont="1" applyFill="1" applyAlignment="1">
      <alignment horizontal="center" vertical="top" wrapText="1"/>
    </xf>
    <xf numFmtId="0" fontId="15" fillId="0" borderId="2" xfId="0" applyFont="1" applyFill="1" applyBorder="1" applyAlignment="1"/>
    <xf numFmtId="0" fontId="0" fillId="0" borderId="2" xfId="0" applyBorder="1" applyAlignment="1"/>
    <xf numFmtId="0" fontId="14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Fill="1" applyBorder="1" applyAlignment="1"/>
    <xf numFmtId="49" fontId="14" fillId="0" borderId="4" xfId="0" applyNumberFormat="1" applyFont="1" applyFill="1" applyBorder="1" applyAlignment="1">
      <alignment horizontal="center" vertical="top"/>
    </xf>
    <xf numFmtId="49" fontId="14" fillId="0" borderId="3" xfId="0" applyNumberFormat="1" applyFont="1" applyFill="1" applyBorder="1" applyAlignment="1">
      <alignment horizontal="center" vertical="top"/>
    </xf>
    <xf numFmtId="49" fontId="14" fillId="0" borderId="2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center"/>
    </xf>
    <xf numFmtId="0" fontId="0" fillId="0" borderId="0" xfId="0" applyAlignment="1"/>
    <xf numFmtId="0" fontId="16" fillId="0" borderId="4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vertical="top"/>
    </xf>
    <xf numFmtId="0" fontId="12" fillId="0" borderId="2" xfId="0" applyFont="1" applyFill="1" applyBorder="1" applyAlignment="1">
      <alignment vertical="top"/>
    </xf>
    <xf numFmtId="0" fontId="14" fillId="0" borderId="4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vertical="top"/>
    </xf>
    <xf numFmtId="0" fontId="15" fillId="0" borderId="2" xfId="0" applyFont="1" applyFill="1" applyBorder="1" applyAlignment="1">
      <alignment vertical="top"/>
    </xf>
    <xf numFmtId="0" fontId="0" fillId="0" borderId="6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top"/>
    </xf>
    <xf numFmtId="49" fontId="14" fillId="0" borderId="10" xfId="0" applyNumberFormat="1" applyFont="1" applyFill="1" applyBorder="1" applyAlignment="1">
      <alignment horizontal="center" vertical="top"/>
    </xf>
    <xf numFmtId="49" fontId="21" fillId="0" borderId="1" xfId="1" applyNumberFormat="1" applyFont="1" applyBorder="1" applyAlignment="1" applyProtection="1">
      <alignment horizontal="center" vertical="top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5" xfId="0" applyFont="1" applyBorder="1" applyAlignment="1">
      <alignment horizontal="right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view="pageBreakPreview" zoomScale="110" zoomScaleNormal="100" zoomScaleSheetLayoutView="110" workbookViewId="0">
      <selection activeCell="B21" sqref="B21:Q21"/>
    </sheetView>
  </sheetViews>
  <sheetFormatPr defaultColWidth="9.140625" defaultRowHeight="12"/>
  <cols>
    <col min="1" max="1" width="4.5703125" style="50" customWidth="1"/>
    <col min="2" max="2" width="55.7109375" style="50" customWidth="1"/>
    <col min="3" max="3" width="5.85546875" style="50" customWidth="1"/>
    <col min="4" max="4" width="8.5703125" style="50" customWidth="1"/>
    <col min="5" max="5" width="7.5703125" style="50" customWidth="1"/>
    <col min="6" max="11" width="6.28515625" style="50" customWidth="1"/>
    <col min="12" max="12" width="6.85546875" style="50" customWidth="1"/>
    <col min="13" max="13" width="6.5703125" style="50" customWidth="1"/>
    <col min="14" max="14" width="6.28515625" style="50" customWidth="1"/>
    <col min="15" max="15" width="5.140625" style="50" customWidth="1"/>
    <col min="16" max="16" width="6.28515625" style="50" hidden="1" customWidth="1"/>
    <col min="17" max="17" width="0.140625" style="50" hidden="1" customWidth="1"/>
    <col min="18" max="18" width="21.42578125" style="50" customWidth="1"/>
    <col min="19" max="16384" width="9.140625" style="50"/>
  </cols>
  <sheetData>
    <row r="1" spans="1:18" s="48" customFormat="1" ht="21" customHeight="1">
      <c r="K1" s="107" t="s">
        <v>56</v>
      </c>
      <c r="L1" s="107"/>
      <c r="M1" s="107"/>
      <c r="N1" s="101"/>
      <c r="O1" s="101"/>
      <c r="P1" s="101"/>
      <c r="Q1" s="101"/>
      <c r="R1" s="101"/>
    </row>
    <row r="2" spans="1:18" s="48" customFormat="1" ht="39.75" customHeight="1">
      <c r="J2" s="108" t="s">
        <v>47</v>
      </c>
      <c r="K2" s="108"/>
      <c r="L2" s="108"/>
      <c r="M2" s="108"/>
      <c r="N2" s="108"/>
      <c r="O2" s="108"/>
      <c r="P2" s="47"/>
      <c r="Q2" s="47"/>
      <c r="R2" s="47"/>
    </row>
    <row r="3" spans="1:18" s="47" customFormat="1" ht="6.75" customHeight="1">
      <c r="P3" s="18"/>
      <c r="Q3" s="18"/>
      <c r="R3" s="18"/>
    </row>
    <row r="4" spans="1:18" s="48" customFormat="1" ht="34.5" customHeight="1">
      <c r="A4" s="109" t="s">
        <v>143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8"/>
      <c r="Q4" s="18"/>
      <c r="R4" s="18"/>
    </row>
    <row r="5" spans="1:18" s="47" customFormat="1" ht="6" customHeight="1"/>
    <row r="6" spans="1:18" s="49" customFormat="1" ht="36.75" customHeight="1">
      <c r="A6" s="102" t="s">
        <v>0</v>
      </c>
      <c r="B6" s="104" t="s">
        <v>1</v>
      </c>
      <c r="C6" s="102" t="s">
        <v>8</v>
      </c>
      <c r="D6" s="103" t="s">
        <v>9</v>
      </c>
      <c r="E6" s="102" t="s">
        <v>10</v>
      </c>
      <c r="F6" s="102"/>
      <c r="G6" s="102"/>
      <c r="H6" s="102" t="s">
        <v>153</v>
      </c>
      <c r="I6" s="102"/>
      <c r="J6" s="102"/>
      <c r="K6" s="102" t="s">
        <v>2</v>
      </c>
      <c r="L6" s="102"/>
      <c r="M6" s="105" t="s">
        <v>55</v>
      </c>
      <c r="N6" s="106"/>
      <c r="O6" s="106"/>
      <c r="P6" s="106"/>
      <c r="Q6" s="106"/>
    </row>
    <row r="7" spans="1:18" s="49" customFormat="1" ht="39.75" customHeight="1">
      <c r="A7" s="102"/>
      <c r="B7" s="104"/>
      <c r="C7" s="102"/>
      <c r="D7" s="103"/>
      <c r="E7" s="56">
        <v>2014</v>
      </c>
      <c r="F7" s="102">
        <v>2015</v>
      </c>
      <c r="G7" s="102"/>
      <c r="H7" s="102" t="s">
        <v>165</v>
      </c>
      <c r="I7" s="102" t="s">
        <v>163</v>
      </c>
      <c r="J7" s="102"/>
      <c r="K7" s="102">
        <v>2017</v>
      </c>
      <c r="L7" s="102">
        <v>2018</v>
      </c>
      <c r="M7" s="105"/>
      <c r="N7" s="106"/>
      <c r="O7" s="106"/>
      <c r="P7" s="106"/>
      <c r="Q7" s="106"/>
    </row>
    <row r="8" spans="1:18" s="49" customFormat="1" ht="22.5" customHeight="1">
      <c r="A8" s="102"/>
      <c r="B8" s="104"/>
      <c r="C8" s="102"/>
      <c r="D8" s="103"/>
      <c r="E8" s="56" t="s">
        <v>4</v>
      </c>
      <c r="F8" s="56" t="s">
        <v>3</v>
      </c>
      <c r="G8" s="56" t="s">
        <v>4</v>
      </c>
      <c r="H8" s="106"/>
      <c r="I8" s="56" t="s">
        <v>3</v>
      </c>
      <c r="J8" s="56" t="s">
        <v>4</v>
      </c>
      <c r="K8" s="102"/>
      <c r="L8" s="102"/>
      <c r="M8" s="105"/>
      <c r="N8" s="106"/>
      <c r="O8" s="106"/>
      <c r="P8" s="106"/>
      <c r="Q8" s="106"/>
    </row>
    <row r="9" spans="1:18" ht="33.75" customHeight="1">
      <c r="A9" s="64" t="s">
        <v>69</v>
      </c>
      <c r="B9" s="113" t="s">
        <v>59</v>
      </c>
      <c r="C9" s="114"/>
      <c r="D9" s="114"/>
      <c r="E9" s="115"/>
      <c r="F9" s="115"/>
      <c r="G9" s="115"/>
      <c r="H9" s="115"/>
      <c r="I9" s="115"/>
      <c r="J9" s="115"/>
      <c r="K9" s="115"/>
      <c r="L9" s="115"/>
      <c r="M9" s="114"/>
      <c r="N9" s="114"/>
      <c r="O9" s="114"/>
      <c r="P9" s="114"/>
      <c r="Q9" s="114"/>
    </row>
    <row r="10" spans="1:18" ht="63.75" customHeight="1">
      <c r="A10" s="52"/>
      <c r="B10" s="61" t="s">
        <v>60</v>
      </c>
      <c r="C10" s="62" t="s">
        <v>76</v>
      </c>
      <c r="D10" s="62" t="s">
        <v>77</v>
      </c>
      <c r="E10" s="62">
        <v>41</v>
      </c>
      <c r="F10" s="62">
        <v>25</v>
      </c>
      <c r="G10" s="62">
        <v>39</v>
      </c>
      <c r="H10" s="62" t="str">
        <f>I10</f>
        <v>не менее 25</v>
      </c>
      <c r="I10" s="62" t="s">
        <v>157</v>
      </c>
      <c r="J10" s="62">
        <v>41</v>
      </c>
      <c r="K10" s="62" t="s">
        <v>157</v>
      </c>
      <c r="L10" s="62" t="s">
        <v>157</v>
      </c>
      <c r="M10" s="99"/>
      <c r="N10" s="100"/>
      <c r="O10" s="100"/>
      <c r="P10" s="100"/>
      <c r="Q10" s="100"/>
    </row>
    <row r="11" spans="1:18" ht="51" customHeight="1">
      <c r="A11" s="52"/>
      <c r="B11" s="61" t="s">
        <v>61</v>
      </c>
      <c r="C11" s="62" t="s">
        <v>76</v>
      </c>
      <c r="D11" s="62" t="s">
        <v>77</v>
      </c>
      <c r="E11" s="62">
        <v>550</v>
      </c>
      <c r="F11" s="62" t="s">
        <v>167</v>
      </c>
      <c r="G11" s="62">
        <v>500</v>
      </c>
      <c r="H11" s="62" t="str">
        <f>I11</f>
        <v>не  менее 450</v>
      </c>
      <c r="I11" s="62" t="s">
        <v>158</v>
      </c>
      <c r="J11" s="62">
        <v>457</v>
      </c>
      <c r="K11" s="62" t="s">
        <v>148</v>
      </c>
      <c r="L11" s="62" t="s">
        <v>148</v>
      </c>
      <c r="M11" s="99"/>
      <c r="N11" s="100"/>
      <c r="O11" s="100"/>
      <c r="P11" s="100"/>
      <c r="Q11" s="100"/>
    </row>
    <row r="12" spans="1:18" ht="69" customHeight="1">
      <c r="A12" s="65"/>
      <c r="B12" s="66" t="s">
        <v>62</v>
      </c>
      <c r="C12" s="67" t="s">
        <v>76</v>
      </c>
      <c r="D12" s="67" t="s">
        <v>77</v>
      </c>
      <c r="E12" s="67">
        <v>3700</v>
      </c>
      <c r="F12" s="67" t="s">
        <v>147</v>
      </c>
      <c r="G12" s="67">
        <v>5000</v>
      </c>
      <c r="H12" s="62" t="str">
        <f>I12</f>
        <v>не менее 2100</v>
      </c>
      <c r="I12" s="67" t="s">
        <v>147</v>
      </c>
      <c r="J12" s="67">
        <v>2132</v>
      </c>
      <c r="K12" s="67" t="s">
        <v>147</v>
      </c>
      <c r="L12" s="67" t="s">
        <v>147</v>
      </c>
      <c r="M12" s="119"/>
      <c r="N12" s="120"/>
      <c r="O12" s="120"/>
      <c r="P12" s="120"/>
      <c r="Q12" s="120"/>
    </row>
    <row r="13" spans="1:18" ht="156.75" customHeight="1">
      <c r="A13" s="52"/>
      <c r="B13" s="95" t="s">
        <v>194</v>
      </c>
      <c r="C13" s="62" t="s">
        <v>78</v>
      </c>
      <c r="D13" s="62" t="s">
        <v>77</v>
      </c>
      <c r="E13" s="62">
        <v>90</v>
      </c>
      <c r="F13" s="62" t="s">
        <v>151</v>
      </c>
      <c r="G13" s="62">
        <v>82</v>
      </c>
      <c r="H13" s="62" t="str">
        <f>I13</f>
        <v>не менее 75</v>
      </c>
      <c r="I13" s="62" t="s">
        <v>149</v>
      </c>
      <c r="J13" s="62">
        <v>100</v>
      </c>
      <c r="K13" s="62" t="s">
        <v>150</v>
      </c>
      <c r="L13" s="62" t="s">
        <v>150</v>
      </c>
      <c r="M13" s="99"/>
      <c r="N13" s="100"/>
      <c r="O13" s="100"/>
      <c r="P13" s="100"/>
      <c r="Q13" s="100"/>
    </row>
    <row r="14" spans="1:18" ht="14.25">
      <c r="A14" s="112" t="s">
        <v>70</v>
      </c>
      <c r="B14" s="96" t="s">
        <v>63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</row>
    <row r="15" spans="1:18" ht="18.75" customHeight="1">
      <c r="A15" s="112"/>
      <c r="B15" s="96" t="s">
        <v>171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</row>
    <row r="16" spans="1:18" ht="27" customHeight="1">
      <c r="A16" s="51" t="s">
        <v>71</v>
      </c>
      <c r="B16" s="61" t="s">
        <v>64</v>
      </c>
      <c r="C16" s="62" t="s">
        <v>78</v>
      </c>
      <c r="D16" s="62">
        <v>0.1</v>
      </c>
      <c r="E16" s="62">
        <v>11.97</v>
      </c>
      <c r="F16" s="62">
        <v>12.97</v>
      </c>
      <c r="G16" s="62">
        <v>12.97</v>
      </c>
      <c r="H16" s="62">
        <f>I16</f>
        <v>13.97</v>
      </c>
      <c r="I16" s="62">
        <v>13.97</v>
      </c>
      <c r="J16" s="62">
        <v>14</v>
      </c>
      <c r="K16" s="62">
        <v>14.97</v>
      </c>
      <c r="L16" s="62">
        <v>15.97</v>
      </c>
      <c r="M16" s="99"/>
      <c r="N16" s="100"/>
      <c r="O16" s="100"/>
      <c r="P16" s="100"/>
      <c r="Q16" s="100"/>
    </row>
    <row r="17" spans="1:18" ht="33.75" customHeight="1">
      <c r="A17" s="51" t="s">
        <v>72</v>
      </c>
      <c r="B17" s="61" t="s">
        <v>65</v>
      </c>
      <c r="C17" s="62" t="s">
        <v>76</v>
      </c>
      <c r="D17" s="62">
        <v>0.2</v>
      </c>
      <c r="E17" s="62">
        <v>774</v>
      </c>
      <c r="F17" s="62">
        <v>650</v>
      </c>
      <c r="G17" s="62">
        <v>648</v>
      </c>
      <c r="H17" s="62">
        <f>I17</f>
        <v>650</v>
      </c>
      <c r="I17" s="62">
        <v>650</v>
      </c>
      <c r="J17" s="62">
        <v>597</v>
      </c>
      <c r="K17" s="62">
        <v>650</v>
      </c>
      <c r="L17" s="62">
        <v>650</v>
      </c>
      <c r="M17" s="99"/>
      <c r="N17" s="100"/>
      <c r="O17" s="100"/>
      <c r="P17" s="100"/>
      <c r="Q17" s="100"/>
    </row>
    <row r="18" spans="1:18" ht="28.5" customHeight="1">
      <c r="A18" s="51" t="s">
        <v>73</v>
      </c>
      <c r="B18" s="61" t="s">
        <v>66</v>
      </c>
      <c r="C18" s="62" t="s">
        <v>78</v>
      </c>
      <c r="D18" s="62">
        <v>0.1</v>
      </c>
      <c r="E18" s="62">
        <v>1.5</v>
      </c>
      <c r="F18" s="62">
        <v>1.5</v>
      </c>
      <c r="G18" s="62">
        <v>1.5</v>
      </c>
      <c r="H18" s="62">
        <f>I18</f>
        <v>1.7</v>
      </c>
      <c r="I18" s="62">
        <v>1.7</v>
      </c>
      <c r="J18" s="62">
        <v>1.8</v>
      </c>
      <c r="K18" s="62">
        <v>1.9</v>
      </c>
      <c r="L18" s="62">
        <v>2.1</v>
      </c>
      <c r="M18" s="99"/>
      <c r="N18" s="100"/>
      <c r="O18" s="100"/>
      <c r="P18" s="100"/>
      <c r="Q18" s="100"/>
    </row>
    <row r="19" spans="1:18" ht="45" customHeight="1">
      <c r="A19" s="51" t="s">
        <v>168</v>
      </c>
      <c r="B19" s="61" t="s">
        <v>67</v>
      </c>
      <c r="C19" s="62" t="s">
        <v>78</v>
      </c>
      <c r="D19" s="62">
        <v>0.1</v>
      </c>
      <c r="E19" s="62">
        <v>5.6</v>
      </c>
      <c r="F19" s="62">
        <v>5.6</v>
      </c>
      <c r="G19" s="62">
        <v>5.6</v>
      </c>
      <c r="H19" s="62">
        <f>I19</f>
        <v>5.9</v>
      </c>
      <c r="I19" s="62">
        <v>5.9</v>
      </c>
      <c r="J19" s="62">
        <v>6</v>
      </c>
      <c r="K19" s="62">
        <v>6.2</v>
      </c>
      <c r="L19" s="62">
        <v>6.5</v>
      </c>
      <c r="M19" s="99"/>
      <c r="N19" s="100"/>
      <c r="O19" s="100"/>
      <c r="P19" s="100"/>
      <c r="Q19" s="100"/>
    </row>
    <row r="20" spans="1:18" ht="30.75" customHeight="1">
      <c r="A20" s="51" t="s">
        <v>169</v>
      </c>
      <c r="B20" s="61" t="s">
        <v>68</v>
      </c>
      <c r="C20" s="62" t="s">
        <v>78</v>
      </c>
      <c r="D20" s="62">
        <v>0.1</v>
      </c>
      <c r="E20" s="62">
        <v>7.5</v>
      </c>
      <c r="F20" s="62">
        <v>7.5</v>
      </c>
      <c r="G20" s="62">
        <v>7.5</v>
      </c>
      <c r="H20" s="62">
        <f>I20</f>
        <v>7.9</v>
      </c>
      <c r="I20" s="62">
        <v>7.9</v>
      </c>
      <c r="J20" s="62">
        <v>7.9</v>
      </c>
      <c r="K20" s="62">
        <v>8.1999999999999993</v>
      </c>
      <c r="L20" s="62">
        <v>8.5</v>
      </c>
      <c r="M20" s="99"/>
      <c r="N20" s="100"/>
      <c r="O20" s="100"/>
      <c r="P20" s="100"/>
      <c r="Q20" s="100"/>
    </row>
    <row r="21" spans="1:18" ht="33" customHeight="1">
      <c r="A21" s="112" t="s">
        <v>74</v>
      </c>
      <c r="B21" s="116" t="s">
        <v>193</v>
      </c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</row>
    <row r="22" spans="1:18" ht="18" customHeight="1">
      <c r="A22" s="112"/>
      <c r="B22" s="116" t="s">
        <v>170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</row>
    <row r="23" spans="1:18" ht="134.25" customHeight="1">
      <c r="A23" s="51" t="s">
        <v>75</v>
      </c>
      <c r="B23" s="63" t="s">
        <v>192</v>
      </c>
      <c r="C23" s="62" t="s">
        <v>78</v>
      </c>
      <c r="D23" s="62">
        <v>0.4</v>
      </c>
      <c r="E23" s="62">
        <v>90</v>
      </c>
      <c r="F23" s="62" t="s">
        <v>149</v>
      </c>
      <c r="G23" s="62">
        <v>82</v>
      </c>
      <c r="H23" s="62" t="str">
        <f>I23</f>
        <v>не  менее 75</v>
      </c>
      <c r="I23" s="62" t="s">
        <v>150</v>
      </c>
      <c r="J23" s="62">
        <v>100</v>
      </c>
      <c r="K23" s="62" t="s">
        <v>149</v>
      </c>
      <c r="L23" s="62" t="s">
        <v>149</v>
      </c>
      <c r="M23" s="99"/>
      <c r="N23" s="100"/>
      <c r="O23" s="100"/>
      <c r="P23" s="100"/>
      <c r="Q23" s="100"/>
    </row>
    <row r="26" spans="1:18" ht="25.5" customHeight="1">
      <c r="A26" s="48"/>
      <c r="B26" s="110" t="s">
        <v>159</v>
      </c>
      <c r="C26" s="110"/>
      <c r="D26" s="110"/>
      <c r="E26" s="110"/>
      <c r="F26" s="110"/>
      <c r="G26" s="110"/>
      <c r="H26" s="110"/>
      <c r="I26" s="110"/>
      <c r="J26" s="118" t="s">
        <v>156</v>
      </c>
      <c r="K26" s="118"/>
      <c r="L26" s="118"/>
      <c r="Q26" s="111"/>
      <c r="R26" s="111"/>
    </row>
    <row r="27" spans="1:18" s="48" customFormat="1" ht="15.75" customHeight="1">
      <c r="B27" s="110"/>
      <c r="C27" s="110"/>
      <c r="D27" s="110"/>
      <c r="E27" s="110"/>
      <c r="F27" s="110"/>
      <c r="G27" s="110"/>
      <c r="H27" s="110"/>
      <c r="I27" s="110"/>
      <c r="Q27" s="111"/>
      <c r="R27" s="111"/>
    </row>
    <row r="28" spans="1:18" s="47" customFormat="1" ht="12" customHeight="1"/>
    <row r="29" spans="1:18" ht="15.75">
      <c r="A29" s="47"/>
    </row>
  </sheetData>
  <mergeCells count="37">
    <mergeCell ref="A4:O4"/>
    <mergeCell ref="B26:I27"/>
    <mergeCell ref="Q26:R27"/>
    <mergeCell ref="A21:A22"/>
    <mergeCell ref="A14:A15"/>
    <mergeCell ref="M10:Q10"/>
    <mergeCell ref="M11:Q11"/>
    <mergeCell ref="M23:Q23"/>
    <mergeCell ref="B9:Q9"/>
    <mergeCell ref="B21:Q21"/>
    <mergeCell ref="J26:L26"/>
    <mergeCell ref="M17:Q17"/>
    <mergeCell ref="M18:Q18"/>
    <mergeCell ref="M12:Q12"/>
    <mergeCell ref="M13:Q13"/>
    <mergeCell ref="B22:Q22"/>
    <mergeCell ref="N1:R1"/>
    <mergeCell ref="A6:A8"/>
    <mergeCell ref="D6:D8"/>
    <mergeCell ref="K7:K8"/>
    <mergeCell ref="L7:L8"/>
    <mergeCell ref="K6:L6"/>
    <mergeCell ref="C6:C8"/>
    <mergeCell ref="B6:B8"/>
    <mergeCell ref="F7:G7"/>
    <mergeCell ref="M6:Q8"/>
    <mergeCell ref="H6:J6"/>
    <mergeCell ref="H7:H8"/>
    <mergeCell ref="I7:J7"/>
    <mergeCell ref="K1:M1"/>
    <mergeCell ref="E6:G6"/>
    <mergeCell ref="J2:O2"/>
    <mergeCell ref="B14:Q14"/>
    <mergeCell ref="B15:Q15"/>
    <mergeCell ref="M19:Q19"/>
    <mergeCell ref="M20:Q20"/>
    <mergeCell ref="M16:Q16"/>
  </mergeCells>
  <phoneticPr fontId="1" type="noConversion"/>
  <printOptions horizontalCentered="1"/>
  <pageMargins left="0.39370078740157483" right="0.39370078740157483" top="0.39370078740157483" bottom="0.39370078740157483" header="0.38" footer="0.35433070866141736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8"/>
  <sheetViews>
    <sheetView view="pageBreakPreview" topLeftCell="A73" zoomScale="90" zoomScaleNormal="100" zoomScaleSheetLayoutView="90" workbookViewId="0">
      <selection activeCell="O6" sqref="O6:Q9"/>
    </sheetView>
  </sheetViews>
  <sheetFormatPr defaultColWidth="8.85546875" defaultRowHeight="12.75"/>
  <cols>
    <col min="1" max="1" width="15.140625" style="44" customWidth="1"/>
    <col min="2" max="2" width="19.140625" style="44" customWidth="1"/>
    <col min="3" max="3" width="19.42578125" style="44" customWidth="1"/>
    <col min="4" max="5" width="7" style="15" customWidth="1"/>
    <col min="6" max="6" width="14.7109375" style="15" customWidth="1"/>
    <col min="7" max="7" width="7.28515625" style="15" customWidth="1"/>
    <col min="8" max="8" width="15.42578125" style="15" customWidth="1"/>
    <col min="9" max="9" width="13.85546875" style="15" customWidth="1"/>
    <col min="10" max="10" width="14.7109375" style="15" customWidth="1"/>
    <col min="11" max="11" width="15.5703125" style="15" customWidth="1"/>
    <col min="12" max="12" width="15" style="15" customWidth="1"/>
    <col min="13" max="13" width="14.42578125" style="15" customWidth="1"/>
    <col min="14" max="14" width="14.85546875" style="15" customWidth="1"/>
    <col min="15" max="15" width="8.140625" style="15" customWidth="1"/>
    <col min="16" max="16" width="5.85546875" style="15" customWidth="1"/>
    <col min="17" max="17" width="8.140625" style="15" customWidth="1"/>
    <col min="18" max="18" width="0.28515625" style="15" customWidth="1"/>
    <col min="19" max="19" width="1" style="15" customWidth="1"/>
    <col min="20" max="20" width="0.5703125" style="15" customWidth="1"/>
    <col min="21" max="16384" width="8.85546875" style="15"/>
  </cols>
  <sheetData>
    <row r="1" spans="1:20" s="35" customFormat="1" ht="16.5" customHeight="1">
      <c r="A1" s="34"/>
      <c r="B1" s="34"/>
      <c r="C1" s="34"/>
      <c r="M1" s="35" t="s">
        <v>52</v>
      </c>
      <c r="P1" s="148"/>
      <c r="Q1" s="148"/>
      <c r="R1" s="148"/>
      <c r="S1" s="148"/>
      <c r="T1" s="148"/>
    </row>
    <row r="2" spans="1:20" s="35" customFormat="1" ht="31.9" customHeight="1">
      <c r="A2" s="34"/>
      <c r="B2" s="34"/>
      <c r="C2" s="34"/>
      <c r="M2" s="153" t="s">
        <v>47</v>
      </c>
      <c r="N2" s="153"/>
      <c r="O2" s="153"/>
      <c r="P2" s="153"/>
      <c r="Q2" s="153"/>
      <c r="R2" s="39"/>
      <c r="S2" s="39"/>
      <c r="T2" s="39"/>
    </row>
    <row r="3" spans="1:20" ht="49.5" customHeight="1">
      <c r="A3" s="109" t="s">
        <v>144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</row>
    <row r="4" spans="1:20" ht="7.5" customHeight="1">
      <c r="A4" s="36"/>
      <c r="B4" s="36"/>
      <c r="C4" s="36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s="39" customFormat="1" ht="18" customHeight="1">
      <c r="A5" s="38"/>
      <c r="B5" s="38"/>
      <c r="C5" s="38"/>
      <c r="O5" s="154" t="s">
        <v>141</v>
      </c>
      <c r="P5" s="154"/>
    </row>
    <row r="6" spans="1:20" s="35" customFormat="1" ht="26.25" customHeight="1">
      <c r="A6" s="125" t="s">
        <v>53</v>
      </c>
      <c r="B6" s="126" t="s">
        <v>27</v>
      </c>
      <c r="C6" s="126" t="s">
        <v>45</v>
      </c>
      <c r="D6" s="125" t="s">
        <v>14</v>
      </c>
      <c r="E6" s="125"/>
      <c r="F6" s="125"/>
      <c r="G6" s="125"/>
      <c r="H6" s="181" t="s">
        <v>19</v>
      </c>
      <c r="I6" s="182"/>
      <c r="J6" s="182"/>
      <c r="K6" s="182"/>
      <c r="L6" s="182"/>
      <c r="M6" s="182"/>
      <c r="N6" s="183"/>
      <c r="O6" s="149" t="s">
        <v>24</v>
      </c>
      <c r="P6" s="158"/>
      <c r="Q6" s="159"/>
    </row>
    <row r="7" spans="1:20" s="35" customFormat="1" ht="15.75" customHeight="1">
      <c r="A7" s="125"/>
      <c r="B7" s="126"/>
      <c r="C7" s="126"/>
      <c r="D7" s="104" t="s">
        <v>15</v>
      </c>
      <c r="E7" s="104" t="s">
        <v>20</v>
      </c>
      <c r="F7" s="126" t="s">
        <v>16</v>
      </c>
      <c r="G7" s="126" t="s">
        <v>17</v>
      </c>
      <c r="H7" s="125" t="s">
        <v>152</v>
      </c>
      <c r="I7" s="125"/>
      <c r="J7" s="184" t="s">
        <v>153</v>
      </c>
      <c r="K7" s="185"/>
      <c r="L7" s="186"/>
      <c r="M7" s="149" t="s">
        <v>2</v>
      </c>
      <c r="N7" s="150"/>
      <c r="O7" s="160"/>
      <c r="P7" s="161"/>
      <c r="Q7" s="162"/>
    </row>
    <row r="8" spans="1:20" s="35" customFormat="1" ht="30" customHeight="1">
      <c r="A8" s="125"/>
      <c r="B8" s="126"/>
      <c r="C8" s="126"/>
      <c r="D8" s="104"/>
      <c r="E8" s="104"/>
      <c r="F8" s="126"/>
      <c r="G8" s="126"/>
      <c r="H8" s="125"/>
      <c r="I8" s="125"/>
      <c r="J8" s="187" t="s">
        <v>165</v>
      </c>
      <c r="K8" s="125" t="s">
        <v>166</v>
      </c>
      <c r="L8" s="125"/>
      <c r="M8" s="151"/>
      <c r="N8" s="152"/>
      <c r="O8" s="160"/>
      <c r="P8" s="161"/>
      <c r="Q8" s="162"/>
    </row>
    <row r="9" spans="1:20" s="35" customFormat="1" ht="32.25" customHeight="1">
      <c r="A9" s="125"/>
      <c r="B9" s="126"/>
      <c r="C9" s="126"/>
      <c r="D9" s="104"/>
      <c r="E9" s="104"/>
      <c r="F9" s="126"/>
      <c r="G9" s="126"/>
      <c r="H9" s="21" t="s">
        <v>3</v>
      </c>
      <c r="I9" s="21" t="s">
        <v>4</v>
      </c>
      <c r="J9" s="188"/>
      <c r="K9" s="21" t="s">
        <v>3</v>
      </c>
      <c r="L9" s="21" t="s">
        <v>4</v>
      </c>
      <c r="M9" s="21">
        <v>2017</v>
      </c>
      <c r="N9" s="21">
        <v>2018</v>
      </c>
      <c r="O9" s="163"/>
      <c r="P9" s="164"/>
      <c r="Q9" s="165"/>
    </row>
    <row r="10" spans="1:20" ht="38.25">
      <c r="A10" s="146" t="s">
        <v>48</v>
      </c>
      <c r="B10" s="147" t="s">
        <v>146</v>
      </c>
      <c r="C10" s="40" t="s">
        <v>95</v>
      </c>
      <c r="D10" s="73" t="s">
        <v>77</v>
      </c>
      <c r="E10" s="73" t="s">
        <v>77</v>
      </c>
      <c r="F10" s="75">
        <v>1000000000</v>
      </c>
      <c r="G10" s="73" t="s">
        <v>77</v>
      </c>
      <c r="H10" s="70">
        <v>28487316</v>
      </c>
      <c r="I10" s="70">
        <v>25799970.870000001</v>
      </c>
      <c r="J10" s="70">
        <f>J12+J13+J14</f>
        <v>22219432</v>
      </c>
      <c r="K10" s="70">
        <f>K12+K13+K14</f>
        <v>22219432</v>
      </c>
      <c r="L10" s="70">
        <f>L12+L13+L14</f>
        <v>21959837.080000002</v>
      </c>
      <c r="M10" s="70">
        <f>M12+M13+M14</f>
        <v>15849914</v>
      </c>
      <c r="N10" s="70">
        <f>N12+N13+N14</f>
        <v>15849914</v>
      </c>
      <c r="O10" s="166"/>
      <c r="P10" s="100"/>
      <c r="Q10" s="100"/>
    </row>
    <row r="11" spans="1:20" ht="13.9" customHeight="1">
      <c r="A11" s="128"/>
      <c r="B11" s="130"/>
      <c r="C11" s="41" t="s">
        <v>46</v>
      </c>
      <c r="D11" s="72"/>
      <c r="E11" s="72"/>
      <c r="F11" s="72"/>
      <c r="G11" s="72"/>
      <c r="H11" s="70"/>
      <c r="I11" s="70"/>
      <c r="J11" s="70"/>
      <c r="K11" s="70"/>
      <c r="L11" s="70"/>
      <c r="M11" s="70"/>
      <c r="N11" s="70"/>
      <c r="O11" s="166"/>
      <c r="P11" s="100"/>
      <c r="Q11" s="100"/>
    </row>
    <row r="12" spans="1:20" ht="41.25" customHeight="1">
      <c r="A12" s="128"/>
      <c r="B12" s="130"/>
      <c r="C12" s="32" t="s">
        <v>91</v>
      </c>
      <c r="D12" s="74" t="s">
        <v>92</v>
      </c>
      <c r="E12" s="74" t="s">
        <v>77</v>
      </c>
      <c r="F12" s="75">
        <v>1000000000</v>
      </c>
      <c r="G12" s="91" t="s">
        <v>77</v>
      </c>
      <c r="H12" s="24">
        <v>23786235</v>
      </c>
      <c r="I12" s="24">
        <v>21099699.059999999</v>
      </c>
      <c r="J12" s="24">
        <f>J17+J78</f>
        <v>15861692</v>
      </c>
      <c r="K12" s="24">
        <f>K17+K78</f>
        <v>15861692</v>
      </c>
      <c r="L12" s="24">
        <f>L17+L78</f>
        <v>15603538.449999999</v>
      </c>
      <c r="M12" s="24">
        <f>M17+M78</f>
        <v>9644464</v>
      </c>
      <c r="N12" s="24">
        <f>N17+N78</f>
        <v>9644464</v>
      </c>
      <c r="O12" s="166"/>
      <c r="P12" s="100"/>
      <c r="Q12" s="100"/>
    </row>
    <row r="13" spans="1:20" ht="30" customHeight="1">
      <c r="A13" s="128"/>
      <c r="B13" s="130"/>
      <c r="C13" s="32" t="s">
        <v>82</v>
      </c>
      <c r="D13" s="74" t="s">
        <v>83</v>
      </c>
      <c r="E13" s="74" t="s">
        <v>77</v>
      </c>
      <c r="F13" s="75">
        <v>1000000000</v>
      </c>
      <c r="G13" s="91" t="s">
        <v>77</v>
      </c>
      <c r="H13" s="24">
        <v>4054636</v>
      </c>
      <c r="I13" s="24">
        <v>4053989.79</v>
      </c>
      <c r="J13" s="24">
        <f t="shared" ref="J13:N14" si="0">J18</f>
        <v>5476251</v>
      </c>
      <c r="K13" s="24">
        <f t="shared" si="0"/>
        <v>5476251</v>
      </c>
      <c r="L13" s="24">
        <f t="shared" si="0"/>
        <v>5475371.6200000001</v>
      </c>
      <c r="M13" s="24">
        <f t="shared" si="0"/>
        <v>5386251</v>
      </c>
      <c r="N13" s="24">
        <f t="shared" si="0"/>
        <v>5386251</v>
      </c>
      <c r="O13" s="166"/>
      <c r="P13" s="100"/>
      <c r="Q13" s="100"/>
    </row>
    <row r="14" spans="1:20" ht="30.6" customHeight="1">
      <c r="A14" s="128"/>
      <c r="B14" s="130"/>
      <c r="C14" s="32" t="s">
        <v>88</v>
      </c>
      <c r="D14" s="74" t="s">
        <v>89</v>
      </c>
      <c r="E14" s="74" t="s">
        <v>77</v>
      </c>
      <c r="F14" s="75">
        <v>1000000000</v>
      </c>
      <c r="G14" s="91" t="s">
        <v>77</v>
      </c>
      <c r="H14" s="24">
        <v>646445</v>
      </c>
      <c r="I14" s="24">
        <v>646282.02</v>
      </c>
      <c r="J14" s="24">
        <f t="shared" si="0"/>
        <v>881489</v>
      </c>
      <c r="K14" s="24">
        <f t="shared" si="0"/>
        <v>881489</v>
      </c>
      <c r="L14" s="24">
        <f t="shared" si="0"/>
        <v>880927.01</v>
      </c>
      <c r="M14" s="24">
        <f t="shared" si="0"/>
        <v>819199</v>
      </c>
      <c r="N14" s="24">
        <f t="shared" si="0"/>
        <v>819199</v>
      </c>
      <c r="O14" s="166"/>
      <c r="P14" s="100"/>
      <c r="Q14" s="100"/>
    </row>
    <row r="15" spans="1:20" ht="33" customHeight="1">
      <c r="A15" s="127" t="s">
        <v>23</v>
      </c>
      <c r="B15" s="129" t="s">
        <v>96</v>
      </c>
      <c r="C15" s="42" t="s">
        <v>175</v>
      </c>
      <c r="D15" s="76" t="s">
        <v>77</v>
      </c>
      <c r="E15" s="89" t="s">
        <v>77</v>
      </c>
      <c r="F15" s="77" t="s">
        <v>174</v>
      </c>
      <c r="G15" s="89" t="s">
        <v>77</v>
      </c>
      <c r="H15" s="24">
        <v>12615076</v>
      </c>
      <c r="I15" s="24">
        <v>12454370.869999999</v>
      </c>
      <c r="J15" s="24">
        <f>J17+J18+J19</f>
        <v>14357032</v>
      </c>
      <c r="K15" s="24">
        <f>K17+K18+K19</f>
        <v>14357032</v>
      </c>
      <c r="L15" s="24">
        <f>L17+L18+L19</f>
        <v>14097437.08</v>
      </c>
      <c r="M15" s="24">
        <f>M17+M18+M19</f>
        <v>14337914</v>
      </c>
      <c r="N15" s="24">
        <f>N17+N18+N19</f>
        <v>14337914</v>
      </c>
      <c r="O15" s="166"/>
      <c r="P15" s="100"/>
      <c r="Q15" s="100"/>
    </row>
    <row r="16" spans="1:20" ht="18.75">
      <c r="A16" s="128"/>
      <c r="B16" s="130"/>
      <c r="C16" s="32" t="s">
        <v>46</v>
      </c>
      <c r="D16" s="78"/>
      <c r="E16" s="87"/>
      <c r="F16" s="79"/>
      <c r="G16" s="78"/>
      <c r="H16" s="24"/>
      <c r="I16" s="24"/>
      <c r="J16" s="24"/>
      <c r="K16" s="24"/>
      <c r="L16" s="24"/>
      <c r="M16" s="24"/>
      <c r="N16" s="24"/>
      <c r="O16" s="166"/>
      <c r="P16" s="100"/>
      <c r="Q16" s="100"/>
    </row>
    <row r="17" spans="1:17" ht="39" customHeight="1">
      <c r="A17" s="128"/>
      <c r="B17" s="130"/>
      <c r="C17" s="32" t="s">
        <v>91</v>
      </c>
      <c r="D17" s="79" t="s">
        <v>92</v>
      </c>
      <c r="E17" s="88" t="s">
        <v>77</v>
      </c>
      <c r="F17" s="80" t="s">
        <v>174</v>
      </c>
      <c r="G17" s="88" t="s">
        <v>77</v>
      </c>
      <c r="H17" s="24">
        <v>7913995</v>
      </c>
      <c r="I17" s="24">
        <v>7754099.0599999996</v>
      </c>
      <c r="J17" s="24">
        <f>J46+J51+J54+J57+J70+J73+J74+J35+J29+J64+J67</f>
        <v>7999291.9999999991</v>
      </c>
      <c r="K17" s="24">
        <f>K46+K51+K54+K57+K70+K73+K74+K29+K35+K64+K67</f>
        <v>7999291.9999999991</v>
      </c>
      <c r="L17" s="24">
        <f>L46+L51+L54+L57+L70+L73+L74+L29+L35+L64+L67</f>
        <v>7741138.4500000002</v>
      </c>
      <c r="M17" s="24">
        <f>M46+M51+M54+M57+M70+M73+M74+M29+M33</f>
        <v>8132464</v>
      </c>
      <c r="N17" s="24">
        <f>N46+N51+N54+N57+N70+N73+N74+N29+N33</f>
        <v>8132464</v>
      </c>
      <c r="O17" s="166"/>
      <c r="P17" s="100"/>
      <c r="Q17" s="100"/>
    </row>
    <row r="18" spans="1:17" ht="28.9" customHeight="1">
      <c r="A18" s="128"/>
      <c r="B18" s="130"/>
      <c r="C18" s="32" t="s">
        <v>82</v>
      </c>
      <c r="D18" s="79" t="s">
        <v>83</v>
      </c>
      <c r="E18" s="88" t="s">
        <v>77</v>
      </c>
      <c r="F18" s="80" t="s">
        <v>174</v>
      </c>
      <c r="G18" s="88" t="s">
        <v>77</v>
      </c>
      <c r="H18" s="24">
        <v>4054636</v>
      </c>
      <c r="I18" s="24">
        <v>4053989.79</v>
      </c>
      <c r="J18" s="24">
        <f>J22+J39</f>
        <v>5476251</v>
      </c>
      <c r="K18" s="24">
        <f>K22+K39</f>
        <v>5476251</v>
      </c>
      <c r="L18" s="24">
        <f>L22+L39</f>
        <v>5475371.6200000001</v>
      </c>
      <c r="M18" s="24">
        <f>M22+M39</f>
        <v>5386251</v>
      </c>
      <c r="N18" s="24">
        <f>N22+N39</f>
        <v>5386251</v>
      </c>
      <c r="O18" s="166"/>
      <c r="P18" s="100"/>
      <c r="Q18" s="100"/>
    </row>
    <row r="19" spans="1:17" ht="28.9" customHeight="1">
      <c r="A19" s="128"/>
      <c r="B19" s="130"/>
      <c r="C19" s="32" t="s">
        <v>88</v>
      </c>
      <c r="D19" s="79" t="s">
        <v>89</v>
      </c>
      <c r="E19" s="88" t="s">
        <v>77</v>
      </c>
      <c r="F19" s="80" t="s">
        <v>174</v>
      </c>
      <c r="G19" s="88" t="s">
        <v>77</v>
      </c>
      <c r="H19" s="24">
        <v>646445</v>
      </c>
      <c r="I19" s="24">
        <v>646282.02</v>
      </c>
      <c r="J19" s="24">
        <f>J26+J38+J63</f>
        <v>881489</v>
      </c>
      <c r="K19" s="24">
        <f>K26+K38+K63</f>
        <v>881489</v>
      </c>
      <c r="L19" s="24">
        <f>L26+L38+L63</f>
        <v>880927.01</v>
      </c>
      <c r="M19" s="24">
        <f>M26+M38+M63</f>
        <v>819199</v>
      </c>
      <c r="N19" s="24">
        <f>N26+N38+N63</f>
        <v>819199</v>
      </c>
      <c r="O19" s="166"/>
      <c r="P19" s="100"/>
      <c r="Q19" s="100"/>
    </row>
    <row r="20" spans="1:17" ht="28.5" customHeight="1">
      <c r="A20" s="122" t="s">
        <v>79</v>
      </c>
      <c r="B20" s="121" t="s">
        <v>177</v>
      </c>
      <c r="C20" s="57" t="s">
        <v>176</v>
      </c>
      <c r="D20" s="80" t="s">
        <v>77</v>
      </c>
      <c r="E20" s="80" t="s">
        <v>77</v>
      </c>
      <c r="F20" s="77" t="s">
        <v>173</v>
      </c>
      <c r="G20" s="90" t="s">
        <v>77</v>
      </c>
      <c r="H20" s="24">
        <f>H22+H26+H30</f>
        <v>4526535</v>
      </c>
      <c r="I20" s="24">
        <f t="shared" ref="I20:N20" si="1">I22+I26+I29</f>
        <v>4523944.5000000009</v>
      </c>
      <c r="J20" s="24">
        <f t="shared" si="1"/>
        <v>6261076</v>
      </c>
      <c r="K20" s="24">
        <f t="shared" si="1"/>
        <v>6261076</v>
      </c>
      <c r="L20" s="24">
        <f t="shared" si="1"/>
        <v>6244792.5099999998</v>
      </c>
      <c r="M20" s="24">
        <f t="shared" si="1"/>
        <v>6261076</v>
      </c>
      <c r="N20" s="24">
        <f t="shared" si="1"/>
        <v>6261076</v>
      </c>
      <c r="O20" s="166"/>
      <c r="P20" s="100"/>
      <c r="Q20" s="100"/>
    </row>
    <row r="21" spans="1:17" ht="15">
      <c r="A21" s="128"/>
      <c r="B21" s="131"/>
      <c r="C21" s="32" t="s">
        <v>46</v>
      </c>
      <c r="D21" s="81"/>
      <c r="E21" s="80"/>
      <c r="F21" s="80"/>
      <c r="G21" s="81"/>
      <c r="H21" s="24"/>
      <c r="I21" s="24"/>
      <c r="J21" s="24"/>
      <c r="K21" s="24"/>
      <c r="L21" s="24"/>
      <c r="M21" s="24"/>
      <c r="N21" s="24"/>
      <c r="O21" s="166"/>
      <c r="P21" s="100"/>
      <c r="Q21" s="100"/>
    </row>
    <row r="22" spans="1:17" ht="15">
      <c r="A22" s="128"/>
      <c r="B22" s="131"/>
      <c r="C22" s="132" t="s">
        <v>82</v>
      </c>
      <c r="D22" s="167" t="s">
        <v>83</v>
      </c>
      <c r="E22" s="167" t="s">
        <v>84</v>
      </c>
      <c r="F22" s="167" t="s">
        <v>173</v>
      </c>
      <c r="G22" s="82" t="s">
        <v>180</v>
      </c>
      <c r="H22" s="24">
        <v>3936376</v>
      </c>
      <c r="I22" s="24">
        <v>3935729.79</v>
      </c>
      <c r="J22" s="24">
        <f>J23+J24</f>
        <v>5386251</v>
      </c>
      <c r="K22" s="24">
        <f>K23+K24</f>
        <v>5386251</v>
      </c>
      <c r="L22" s="24">
        <f>L23+L24</f>
        <v>5385371.6200000001</v>
      </c>
      <c r="M22" s="24">
        <f>M23+M24</f>
        <v>5386251</v>
      </c>
      <c r="N22" s="24">
        <f>N23+N24</f>
        <v>5386251</v>
      </c>
      <c r="O22" s="166"/>
      <c r="P22" s="100"/>
      <c r="Q22" s="100"/>
    </row>
    <row r="23" spans="1:17" ht="15">
      <c r="A23" s="128"/>
      <c r="B23" s="131"/>
      <c r="C23" s="128"/>
      <c r="D23" s="168"/>
      <c r="E23" s="168"/>
      <c r="F23" s="168"/>
      <c r="G23" s="79" t="s">
        <v>86</v>
      </c>
      <c r="H23" s="24">
        <v>3761923</v>
      </c>
      <c r="I23" s="24">
        <v>3761280.5</v>
      </c>
      <c r="J23" s="24">
        <v>5129913</v>
      </c>
      <c r="K23" s="24">
        <v>5129913</v>
      </c>
      <c r="L23" s="24">
        <v>5129033.62</v>
      </c>
      <c r="M23" s="24">
        <v>5129913</v>
      </c>
      <c r="N23" s="24">
        <v>5129913</v>
      </c>
      <c r="O23" s="166"/>
      <c r="P23" s="100"/>
      <c r="Q23" s="100"/>
    </row>
    <row r="24" spans="1:17" ht="21.75" customHeight="1">
      <c r="A24" s="128"/>
      <c r="B24" s="131"/>
      <c r="C24" s="128"/>
      <c r="D24" s="169"/>
      <c r="E24" s="169"/>
      <c r="F24" s="169"/>
      <c r="G24" s="79" t="s">
        <v>87</v>
      </c>
      <c r="H24" s="24">
        <v>174453</v>
      </c>
      <c r="I24" s="24">
        <v>174449.29</v>
      </c>
      <c r="J24" s="24">
        <v>256338</v>
      </c>
      <c r="K24" s="24">
        <v>256338</v>
      </c>
      <c r="L24" s="24">
        <v>256338</v>
      </c>
      <c r="M24" s="24">
        <v>256338</v>
      </c>
      <c r="N24" s="24">
        <v>256338</v>
      </c>
      <c r="O24" s="166"/>
      <c r="P24" s="100"/>
      <c r="Q24" s="100"/>
    </row>
    <row r="25" spans="1:17" ht="15" hidden="1">
      <c r="A25" s="128"/>
      <c r="B25" s="131"/>
      <c r="C25" s="133"/>
      <c r="D25" s="79" t="s">
        <v>83</v>
      </c>
      <c r="E25" s="79" t="s">
        <v>84</v>
      </c>
      <c r="F25" s="79" t="s">
        <v>173</v>
      </c>
      <c r="G25" s="79" t="s">
        <v>85</v>
      </c>
      <c r="H25" s="24">
        <v>1454545</v>
      </c>
      <c r="I25" s="24">
        <v>1454480.29</v>
      </c>
      <c r="J25" s="24"/>
      <c r="K25" s="24">
        <v>0</v>
      </c>
      <c r="L25" s="24">
        <v>0</v>
      </c>
      <c r="M25" s="24">
        <v>0</v>
      </c>
      <c r="N25" s="24">
        <v>0</v>
      </c>
      <c r="O25" s="166"/>
      <c r="P25" s="100"/>
      <c r="Q25" s="100"/>
    </row>
    <row r="26" spans="1:17" ht="16.5" customHeight="1">
      <c r="A26" s="128"/>
      <c r="B26" s="131"/>
      <c r="C26" s="132" t="s">
        <v>88</v>
      </c>
      <c r="D26" s="167" t="s">
        <v>89</v>
      </c>
      <c r="E26" s="167" t="s">
        <v>84</v>
      </c>
      <c r="F26" s="167" t="s">
        <v>173</v>
      </c>
      <c r="G26" s="79" t="s">
        <v>180</v>
      </c>
      <c r="H26" s="24">
        <v>446705</v>
      </c>
      <c r="I26" s="24">
        <v>446542.02</v>
      </c>
      <c r="J26" s="24">
        <f>J27+J28</f>
        <v>669199</v>
      </c>
      <c r="K26" s="24">
        <f>K27+K28</f>
        <v>669199</v>
      </c>
      <c r="L26" s="24">
        <f>L27+L28</f>
        <v>668637.01</v>
      </c>
      <c r="M26" s="24">
        <f>M27+M28</f>
        <v>669199</v>
      </c>
      <c r="N26" s="24">
        <f>N27+N28</f>
        <v>669199</v>
      </c>
      <c r="O26" s="166"/>
      <c r="P26" s="100"/>
      <c r="Q26" s="100"/>
    </row>
    <row r="27" spans="1:17" ht="18.75" customHeight="1">
      <c r="A27" s="128"/>
      <c r="B27" s="131"/>
      <c r="C27" s="128"/>
      <c r="D27" s="168"/>
      <c r="E27" s="168"/>
      <c r="F27" s="168"/>
      <c r="G27" s="83" t="s">
        <v>90</v>
      </c>
      <c r="H27" s="24">
        <v>232287</v>
      </c>
      <c r="I27" s="24">
        <v>232124.02</v>
      </c>
      <c r="J27" s="24">
        <v>348002</v>
      </c>
      <c r="K27" s="24">
        <v>348002</v>
      </c>
      <c r="L27" s="24">
        <v>347440.01</v>
      </c>
      <c r="M27" s="24">
        <v>348002</v>
      </c>
      <c r="N27" s="24">
        <v>348002</v>
      </c>
      <c r="O27" s="166"/>
      <c r="P27" s="100"/>
      <c r="Q27" s="100"/>
    </row>
    <row r="28" spans="1:17" ht="15">
      <c r="A28" s="128"/>
      <c r="B28" s="131"/>
      <c r="C28" s="128"/>
      <c r="D28" s="169"/>
      <c r="E28" s="169"/>
      <c r="F28" s="169"/>
      <c r="G28" s="83" t="s">
        <v>87</v>
      </c>
      <c r="H28" s="24">
        <v>214418</v>
      </c>
      <c r="I28" s="24">
        <v>214418</v>
      </c>
      <c r="J28" s="24">
        <v>321197</v>
      </c>
      <c r="K28" s="24">
        <v>321197</v>
      </c>
      <c r="L28" s="24">
        <v>321197</v>
      </c>
      <c r="M28" s="24">
        <v>321197</v>
      </c>
      <c r="N28" s="24">
        <v>321197</v>
      </c>
      <c r="O28" s="166"/>
      <c r="P28" s="100"/>
      <c r="Q28" s="100"/>
    </row>
    <row r="29" spans="1:17" ht="15">
      <c r="A29" s="128"/>
      <c r="B29" s="131"/>
      <c r="C29" s="156" t="s">
        <v>91</v>
      </c>
      <c r="D29" s="167" t="s">
        <v>92</v>
      </c>
      <c r="E29" s="167" t="s">
        <v>84</v>
      </c>
      <c r="F29" s="167" t="s">
        <v>173</v>
      </c>
      <c r="G29" s="83" t="s">
        <v>180</v>
      </c>
      <c r="H29" s="24">
        <f t="shared" ref="H29:N29" si="2">H30+H31</f>
        <v>143454</v>
      </c>
      <c r="I29" s="24">
        <f t="shared" si="2"/>
        <v>141672.69</v>
      </c>
      <c r="J29" s="24">
        <f t="shared" si="2"/>
        <v>205626</v>
      </c>
      <c r="K29" s="24">
        <f t="shared" si="2"/>
        <v>205626</v>
      </c>
      <c r="L29" s="24">
        <f t="shared" si="2"/>
        <v>190783.88</v>
      </c>
      <c r="M29" s="24">
        <f t="shared" si="2"/>
        <v>205626</v>
      </c>
      <c r="N29" s="24">
        <f t="shared" si="2"/>
        <v>205626</v>
      </c>
      <c r="O29" s="166"/>
      <c r="P29" s="100"/>
      <c r="Q29" s="100"/>
    </row>
    <row r="30" spans="1:17" ht="15">
      <c r="A30" s="128"/>
      <c r="B30" s="131"/>
      <c r="C30" s="157"/>
      <c r="D30" s="168"/>
      <c r="E30" s="168"/>
      <c r="F30" s="168"/>
      <c r="G30" s="84">
        <v>111</v>
      </c>
      <c r="H30" s="24">
        <v>143454</v>
      </c>
      <c r="I30" s="24">
        <v>141672.69</v>
      </c>
      <c r="J30" s="24">
        <v>157931</v>
      </c>
      <c r="K30" s="24">
        <v>157931</v>
      </c>
      <c r="L30" s="24">
        <v>147003.88</v>
      </c>
      <c r="M30" s="24">
        <v>157931</v>
      </c>
      <c r="N30" s="24">
        <v>157931</v>
      </c>
      <c r="O30" s="166"/>
      <c r="P30" s="100"/>
      <c r="Q30" s="100"/>
    </row>
    <row r="31" spans="1:17" ht="21" customHeight="1">
      <c r="A31" s="128"/>
      <c r="B31" s="131"/>
      <c r="C31" s="137"/>
      <c r="D31" s="169"/>
      <c r="E31" s="169"/>
      <c r="F31" s="169"/>
      <c r="G31" s="84">
        <v>119</v>
      </c>
      <c r="H31" s="24">
        <v>0</v>
      </c>
      <c r="I31" s="24">
        <v>0</v>
      </c>
      <c r="J31" s="24">
        <v>47695</v>
      </c>
      <c r="K31" s="24">
        <v>47695</v>
      </c>
      <c r="L31" s="24">
        <v>43780</v>
      </c>
      <c r="M31" s="24">
        <v>47695</v>
      </c>
      <c r="N31" s="24">
        <v>47695</v>
      </c>
      <c r="O31" s="166"/>
      <c r="P31" s="100"/>
      <c r="Q31" s="100"/>
    </row>
    <row r="32" spans="1:17" ht="25.5" hidden="1">
      <c r="A32" s="33"/>
      <c r="B32" s="43"/>
      <c r="C32" s="32" t="s">
        <v>145</v>
      </c>
      <c r="D32" s="79"/>
      <c r="E32" s="79"/>
      <c r="F32" s="79"/>
      <c r="G32" s="84"/>
      <c r="H32" s="24">
        <v>190000</v>
      </c>
      <c r="I32" s="24">
        <v>190000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166"/>
      <c r="P32" s="100"/>
      <c r="Q32" s="100"/>
    </row>
    <row r="33" spans="1:17" ht="45.75" customHeight="1">
      <c r="A33" s="122" t="s">
        <v>93</v>
      </c>
      <c r="B33" s="123" t="s">
        <v>94</v>
      </c>
      <c r="C33" s="57" t="s">
        <v>176</v>
      </c>
      <c r="D33" s="80" t="s">
        <v>180</v>
      </c>
      <c r="E33" s="80" t="s">
        <v>180</v>
      </c>
      <c r="F33" s="80" t="s">
        <v>178</v>
      </c>
      <c r="G33" s="80" t="s">
        <v>180</v>
      </c>
      <c r="H33" s="24">
        <f>H35+H38+H39</f>
        <v>500000</v>
      </c>
      <c r="I33" s="24">
        <f t="shared" ref="I33:N33" si="3">I35+I38+I39</f>
        <v>500000</v>
      </c>
      <c r="J33" s="24">
        <f t="shared" si="3"/>
        <v>500000</v>
      </c>
      <c r="K33" s="24">
        <f t="shared" si="3"/>
        <v>500000</v>
      </c>
      <c r="L33" s="24">
        <f t="shared" si="3"/>
        <v>480000</v>
      </c>
      <c r="M33" s="24">
        <f t="shared" si="3"/>
        <v>500000</v>
      </c>
      <c r="N33" s="24">
        <f t="shared" si="3"/>
        <v>500000</v>
      </c>
      <c r="O33" s="166"/>
      <c r="P33" s="100"/>
      <c r="Q33" s="100"/>
    </row>
    <row r="34" spans="1:17" ht="16.5" customHeight="1">
      <c r="A34" s="128"/>
      <c r="B34" s="128"/>
      <c r="C34" s="32" t="s">
        <v>46</v>
      </c>
      <c r="D34" s="80"/>
      <c r="E34" s="80"/>
      <c r="F34" s="80"/>
      <c r="G34" s="81"/>
      <c r="H34" s="24"/>
      <c r="I34" s="24"/>
      <c r="J34" s="24"/>
      <c r="K34" s="24"/>
      <c r="L34" s="24"/>
      <c r="M34" s="24"/>
      <c r="N34" s="24"/>
      <c r="O34" s="166"/>
      <c r="P34" s="100"/>
      <c r="Q34" s="100"/>
    </row>
    <row r="35" spans="1:17" ht="29.25" customHeight="1">
      <c r="A35" s="128"/>
      <c r="B35" s="128"/>
      <c r="C35" s="132" t="s">
        <v>91</v>
      </c>
      <c r="D35" s="167" t="s">
        <v>92</v>
      </c>
      <c r="E35" s="167" t="s">
        <v>84</v>
      </c>
      <c r="F35" s="167" t="s">
        <v>178</v>
      </c>
      <c r="G35" s="81" t="s">
        <v>180</v>
      </c>
      <c r="H35" s="24">
        <f t="shared" ref="H35:N35" si="4">H36+H37</f>
        <v>332000</v>
      </c>
      <c r="I35" s="24">
        <f t="shared" si="4"/>
        <v>332000</v>
      </c>
      <c r="J35" s="24">
        <f t="shared" si="4"/>
        <v>347710</v>
      </c>
      <c r="K35" s="24">
        <f t="shared" si="4"/>
        <v>347710</v>
      </c>
      <c r="L35" s="24">
        <f t="shared" si="4"/>
        <v>327710</v>
      </c>
      <c r="M35" s="24">
        <f t="shared" si="4"/>
        <v>500000</v>
      </c>
      <c r="N35" s="24">
        <f t="shared" si="4"/>
        <v>500000</v>
      </c>
      <c r="O35" s="166"/>
      <c r="P35" s="100"/>
      <c r="Q35" s="100"/>
    </row>
    <row r="36" spans="1:17" ht="27.75" customHeight="1">
      <c r="A36" s="128"/>
      <c r="B36" s="128"/>
      <c r="C36" s="155"/>
      <c r="D36" s="168"/>
      <c r="E36" s="168"/>
      <c r="F36" s="168"/>
      <c r="G36" s="81">
        <v>630</v>
      </c>
      <c r="H36" s="24">
        <v>290000</v>
      </c>
      <c r="I36" s="24">
        <v>290000</v>
      </c>
      <c r="J36" s="24">
        <v>322710</v>
      </c>
      <c r="K36" s="24">
        <v>322710</v>
      </c>
      <c r="L36" s="24">
        <v>302710</v>
      </c>
      <c r="M36" s="24">
        <f>500000</f>
        <v>500000</v>
      </c>
      <c r="N36" s="24">
        <f>500000</f>
        <v>500000</v>
      </c>
      <c r="O36" s="166"/>
      <c r="P36" s="100"/>
      <c r="Q36" s="100"/>
    </row>
    <row r="37" spans="1:17" ht="41.25" customHeight="1">
      <c r="A37" s="128"/>
      <c r="B37" s="128"/>
      <c r="C37" s="155"/>
      <c r="D37" s="169"/>
      <c r="E37" s="169"/>
      <c r="F37" s="169"/>
      <c r="G37" s="81">
        <v>622</v>
      </c>
      <c r="H37" s="24">
        <v>42000</v>
      </c>
      <c r="I37" s="24">
        <v>42000</v>
      </c>
      <c r="J37" s="24">
        <v>25000</v>
      </c>
      <c r="K37" s="24">
        <v>25000</v>
      </c>
      <c r="L37" s="24">
        <v>25000</v>
      </c>
      <c r="M37" s="24">
        <v>0</v>
      </c>
      <c r="N37" s="24">
        <v>0</v>
      </c>
      <c r="O37" s="166"/>
      <c r="P37" s="100"/>
      <c r="Q37" s="100"/>
    </row>
    <row r="38" spans="1:17" ht="55.5" customHeight="1">
      <c r="A38" s="128"/>
      <c r="B38" s="128"/>
      <c r="C38" s="32" t="s">
        <v>88</v>
      </c>
      <c r="D38" s="80" t="s">
        <v>89</v>
      </c>
      <c r="E38" s="80" t="s">
        <v>84</v>
      </c>
      <c r="F38" s="80" t="s">
        <v>178</v>
      </c>
      <c r="G38" s="81">
        <v>612</v>
      </c>
      <c r="H38" s="24">
        <v>49740</v>
      </c>
      <c r="I38" s="24">
        <v>49740</v>
      </c>
      <c r="J38" s="24">
        <v>62290</v>
      </c>
      <c r="K38" s="24">
        <v>62290</v>
      </c>
      <c r="L38" s="24">
        <v>62290</v>
      </c>
      <c r="M38" s="24">
        <v>0</v>
      </c>
      <c r="N38" s="24">
        <v>0</v>
      </c>
      <c r="O38" s="166"/>
      <c r="P38" s="100"/>
      <c r="Q38" s="100"/>
    </row>
    <row r="39" spans="1:17" ht="47.25" customHeight="1">
      <c r="A39" s="128"/>
      <c r="B39" s="128"/>
      <c r="C39" s="32" t="s">
        <v>82</v>
      </c>
      <c r="D39" s="80" t="s">
        <v>83</v>
      </c>
      <c r="E39" s="80" t="s">
        <v>84</v>
      </c>
      <c r="F39" s="80" t="s">
        <v>178</v>
      </c>
      <c r="G39" s="81">
        <v>612</v>
      </c>
      <c r="H39" s="24">
        <v>118260</v>
      </c>
      <c r="I39" s="24">
        <v>118260</v>
      </c>
      <c r="J39" s="24">
        <v>90000</v>
      </c>
      <c r="K39" s="24">
        <v>90000</v>
      </c>
      <c r="L39" s="24">
        <v>90000</v>
      </c>
      <c r="M39" s="24">
        <v>0</v>
      </c>
      <c r="N39" s="24">
        <v>0</v>
      </c>
      <c r="O39" s="166"/>
      <c r="P39" s="100"/>
      <c r="Q39" s="100"/>
    </row>
    <row r="40" spans="1:17" ht="26.25" hidden="1" customHeight="1">
      <c r="A40" s="128"/>
      <c r="B40" s="128"/>
      <c r="C40" s="132" t="s">
        <v>82</v>
      </c>
      <c r="D40" s="75"/>
      <c r="E40" s="77"/>
      <c r="F40" s="77" t="s">
        <v>178</v>
      </c>
      <c r="G40" s="75"/>
      <c r="H40" s="24">
        <f t="shared" ref="H40:N40" si="5">H41+H42</f>
        <v>75000</v>
      </c>
      <c r="I40" s="24">
        <f t="shared" si="5"/>
        <v>75000</v>
      </c>
      <c r="J40" s="24">
        <f t="shared" si="5"/>
        <v>0</v>
      </c>
      <c r="K40" s="24">
        <f t="shared" si="5"/>
        <v>0</v>
      </c>
      <c r="L40" s="24">
        <f t="shared" si="5"/>
        <v>0</v>
      </c>
      <c r="M40" s="24">
        <f t="shared" si="5"/>
        <v>0</v>
      </c>
      <c r="N40" s="24">
        <f t="shared" si="5"/>
        <v>0</v>
      </c>
      <c r="O40" s="166"/>
      <c r="P40" s="100"/>
      <c r="Q40" s="100"/>
    </row>
    <row r="41" spans="1:17" ht="24" hidden="1" customHeight="1">
      <c r="A41" s="128"/>
      <c r="B41" s="128"/>
      <c r="C41" s="128"/>
      <c r="D41" s="80" t="s">
        <v>83</v>
      </c>
      <c r="E41" s="80" t="s">
        <v>84</v>
      </c>
      <c r="F41" s="77" t="s">
        <v>178</v>
      </c>
      <c r="G41" s="80">
        <v>622</v>
      </c>
      <c r="H41" s="24">
        <v>25000</v>
      </c>
      <c r="I41" s="24">
        <v>25000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166"/>
      <c r="P41" s="100"/>
      <c r="Q41" s="100"/>
    </row>
    <row r="42" spans="1:17" ht="28.5" hidden="1" customHeight="1">
      <c r="A42" s="128"/>
      <c r="B42" s="128"/>
      <c r="C42" s="128"/>
      <c r="D42" s="80" t="s">
        <v>83</v>
      </c>
      <c r="E42" s="80" t="s">
        <v>84</v>
      </c>
      <c r="F42" s="77" t="s">
        <v>178</v>
      </c>
      <c r="G42" s="80">
        <v>612</v>
      </c>
      <c r="H42" s="24">
        <v>50000</v>
      </c>
      <c r="I42" s="24">
        <v>50000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166"/>
      <c r="P42" s="100"/>
      <c r="Q42" s="100"/>
    </row>
    <row r="43" spans="1:17" ht="30" hidden="1" customHeight="1">
      <c r="A43" s="128"/>
      <c r="B43" s="128"/>
      <c r="C43" s="41" t="s">
        <v>88</v>
      </c>
      <c r="D43" s="80" t="s">
        <v>89</v>
      </c>
      <c r="E43" s="80" t="s">
        <v>84</v>
      </c>
      <c r="F43" s="77" t="s">
        <v>178</v>
      </c>
      <c r="G43" s="80" t="s">
        <v>86</v>
      </c>
      <c r="H43" s="24">
        <v>50000</v>
      </c>
      <c r="I43" s="24">
        <v>50000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166"/>
      <c r="P43" s="100"/>
      <c r="Q43" s="100"/>
    </row>
    <row r="44" spans="1:17" ht="56.25" customHeight="1">
      <c r="A44" s="122" t="s">
        <v>97</v>
      </c>
      <c r="B44" s="121" t="s">
        <v>98</v>
      </c>
      <c r="C44" s="57" t="s">
        <v>176</v>
      </c>
      <c r="D44" s="80" t="s">
        <v>180</v>
      </c>
      <c r="E44" s="80" t="s">
        <v>180</v>
      </c>
      <c r="F44" s="77" t="s">
        <v>179</v>
      </c>
      <c r="G44" s="80" t="s">
        <v>180</v>
      </c>
      <c r="H44" s="24">
        <f>H46</f>
        <v>101000</v>
      </c>
      <c r="I44" s="24">
        <f t="shared" ref="I44:N44" si="6">I46</f>
        <v>90990</v>
      </c>
      <c r="J44" s="24">
        <f t="shared" si="6"/>
        <v>101000</v>
      </c>
      <c r="K44" s="24">
        <f t="shared" si="6"/>
        <v>101000</v>
      </c>
      <c r="L44" s="24">
        <f t="shared" si="6"/>
        <v>101000</v>
      </c>
      <c r="M44" s="24">
        <f t="shared" si="6"/>
        <v>101000</v>
      </c>
      <c r="N44" s="24">
        <f t="shared" si="6"/>
        <v>101000</v>
      </c>
      <c r="O44" s="166"/>
      <c r="P44" s="100"/>
      <c r="Q44" s="100"/>
    </row>
    <row r="45" spans="1:17" ht="28.5" customHeight="1">
      <c r="A45" s="128"/>
      <c r="B45" s="131"/>
      <c r="C45" s="32" t="s">
        <v>46</v>
      </c>
      <c r="D45" s="80"/>
      <c r="E45" s="80"/>
      <c r="F45" s="80"/>
      <c r="G45" s="81"/>
      <c r="H45" s="24"/>
      <c r="I45" s="24"/>
      <c r="J45" s="24"/>
      <c r="K45" s="24"/>
      <c r="L45" s="24"/>
      <c r="M45" s="24"/>
      <c r="N45" s="24"/>
      <c r="O45" s="166"/>
      <c r="P45" s="100"/>
      <c r="Q45" s="100"/>
    </row>
    <row r="46" spans="1:17" ht="18.75" customHeight="1">
      <c r="A46" s="128"/>
      <c r="B46" s="131"/>
      <c r="C46" s="132" t="s">
        <v>91</v>
      </c>
      <c r="D46" s="167" t="s">
        <v>92</v>
      </c>
      <c r="E46" s="167" t="s">
        <v>84</v>
      </c>
      <c r="F46" s="167" t="s">
        <v>179</v>
      </c>
      <c r="G46" s="81" t="s">
        <v>180</v>
      </c>
      <c r="H46" s="24">
        <f t="shared" ref="H46:N46" si="7">H47+H48</f>
        <v>101000</v>
      </c>
      <c r="I46" s="24">
        <f t="shared" si="7"/>
        <v>90990</v>
      </c>
      <c r="J46" s="24">
        <f t="shared" si="7"/>
        <v>101000</v>
      </c>
      <c r="K46" s="24">
        <f t="shared" si="7"/>
        <v>101000</v>
      </c>
      <c r="L46" s="24">
        <f t="shared" si="7"/>
        <v>101000</v>
      </c>
      <c r="M46" s="24">
        <f t="shared" si="7"/>
        <v>101000</v>
      </c>
      <c r="N46" s="24">
        <f t="shared" si="7"/>
        <v>101000</v>
      </c>
      <c r="O46" s="166"/>
      <c r="P46" s="100"/>
      <c r="Q46" s="100"/>
    </row>
    <row r="47" spans="1:17" ht="27.75" customHeight="1">
      <c r="A47" s="128"/>
      <c r="B47" s="131"/>
      <c r="C47" s="128"/>
      <c r="D47" s="168"/>
      <c r="E47" s="168"/>
      <c r="F47" s="168"/>
      <c r="G47" s="81">
        <v>244</v>
      </c>
      <c r="H47" s="24">
        <v>1000</v>
      </c>
      <c r="I47" s="24">
        <v>990</v>
      </c>
      <c r="J47" s="24">
        <v>1000</v>
      </c>
      <c r="K47" s="24">
        <v>1000</v>
      </c>
      <c r="L47" s="24">
        <v>1000</v>
      </c>
      <c r="M47" s="24">
        <v>1000</v>
      </c>
      <c r="N47" s="24">
        <v>1000</v>
      </c>
      <c r="O47" s="166"/>
      <c r="P47" s="100"/>
      <c r="Q47" s="100"/>
    </row>
    <row r="48" spans="1:17" ht="24.75" customHeight="1">
      <c r="A48" s="128"/>
      <c r="B48" s="131"/>
      <c r="C48" s="128"/>
      <c r="D48" s="169"/>
      <c r="E48" s="169"/>
      <c r="F48" s="169"/>
      <c r="G48" s="81">
        <v>350</v>
      </c>
      <c r="H48" s="24">
        <v>100000</v>
      </c>
      <c r="I48" s="24">
        <v>90000</v>
      </c>
      <c r="J48" s="24">
        <v>100000</v>
      </c>
      <c r="K48" s="24">
        <v>100000</v>
      </c>
      <c r="L48" s="24">
        <v>100000</v>
      </c>
      <c r="M48" s="24">
        <v>100000</v>
      </c>
      <c r="N48" s="24">
        <v>100000</v>
      </c>
      <c r="O48" s="166"/>
      <c r="P48" s="100"/>
      <c r="Q48" s="100"/>
    </row>
    <row r="49" spans="1:17" ht="56.25" customHeight="1">
      <c r="A49" s="122" t="s">
        <v>154</v>
      </c>
      <c r="B49" s="121" t="s">
        <v>101</v>
      </c>
      <c r="C49" s="57" t="s">
        <v>176</v>
      </c>
      <c r="D49" s="80" t="s">
        <v>77</v>
      </c>
      <c r="E49" s="80" t="s">
        <v>77</v>
      </c>
      <c r="F49" s="80" t="s">
        <v>182</v>
      </c>
      <c r="G49" s="80" t="s">
        <v>77</v>
      </c>
      <c r="H49" s="24">
        <v>100000</v>
      </c>
      <c r="I49" s="24">
        <v>100000</v>
      </c>
      <c r="J49" s="24">
        <f>J51</f>
        <v>100000</v>
      </c>
      <c r="K49" s="24">
        <v>100000</v>
      </c>
      <c r="L49" s="24">
        <f>L51</f>
        <v>100000</v>
      </c>
      <c r="M49" s="24">
        <f>M51</f>
        <v>100000</v>
      </c>
      <c r="N49" s="24">
        <f>N51</f>
        <v>100000</v>
      </c>
      <c r="O49" s="166"/>
      <c r="P49" s="100"/>
      <c r="Q49" s="100"/>
    </row>
    <row r="50" spans="1:17" ht="20.25" customHeight="1">
      <c r="A50" s="128"/>
      <c r="B50" s="131"/>
      <c r="C50" s="32" t="s">
        <v>46</v>
      </c>
      <c r="D50" s="80"/>
      <c r="E50" s="80"/>
      <c r="F50" s="80"/>
      <c r="G50" s="81"/>
      <c r="H50" s="24"/>
      <c r="I50" s="24"/>
      <c r="J50" s="24"/>
      <c r="K50" s="24"/>
      <c r="L50" s="24"/>
      <c r="M50" s="24"/>
      <c r="N50" s="24"/>
      <c r="O50" s="166"/>
      <c r="P50" s="100"/>
      <c r="Q50" s="100"/>
    </row>
    <row r="51" spans="1:17" ht="77.25" customHeight="1">
      <c r="A51" s="128"/>
      <c r="B51" s="131"/>
      <c r="C51" s="41" t="s">
        <v>91</v>
      </c>
      <c r="D51" s="80" t="s">
        <v>92</v>
      </c>
      <c r="E51" s="80" t="s">
        <v>84</v>
      </c>
      <c r="F51" s="80" t="s">
        <v>182</v>
      </c>
      <c r="G51" s="80" t="s">
        <v>102</v>
      </c>
      <c r="H51" s="24">
        <v>100000</v>
      </c>
      <c r="I51" s="24">
        <v>100000</v>
      </c>
      <c r="J51" s="24">
        <v>100000</v>
      </c>
      <c r="K51" s="24">
        <v>100000</v>
      </c>
      <c r="L51" s="24">
        <v>100000</v>
      </c>
      <c r="M51" s="24">
        <v>100000</v>
      </c>
      <c r="N51" s="24">
        <v>100000</v>
      </c>
      <c r="O51" s="166"/>
      <c r="P51" s="100"/>
      <c r="Q51" s="100"/>
    </row>
    <row r="52" spans="1:17" ht="51" hidden="1">
      <c r="A52" s="122" t="s">
        <v>103</v>
      </c>
      <c r="B52" s="134" t="s">
        <v>104</v>
      </c>
      <c r="C52" s="32" t="s">
        <v>81</v>
      </c>
      <c r="D52" s="80"/>
      <c r="E52" s="80"/>
      <c r="F52" s="80"/>
      <c r="G52" s="81"/>
      <c r="H52" s="24">
        <v>15000</v>
      </c>
      <c r="I52" s="24">
        <v>15000</v>
      </c>
      <c r="J52" s="24">
        <f>J54</f>
        <v>0</v>
      </c>
      <c r="K52" s="24">
        <v>0</v>
      </c>
      <c r="L52" s="24">
        <v>0</v>
      </c>
      <c r="M52" s="24">
        <v>0</v>
      </c>
      <c r="N52" s="24">
        <v>0</v>
      </c>
      <c r="O52" s="166"/>
      <c r="P52" s="100"/>
      <c r="Q52" s="100"/>
    </row>
    <row r="53" spans="1:17" ht="15" hidden="1">
      <c r="A53" s="128"/>
      <c r="B53" s="130"/>
      <c r="C53" s="32" t="s">
        <v>46</v>
      </c>
      <c r="D53" s="80"/>
      <c r="E53" s="80"/>
      <c r="F53" s="80"/>
      <c r="G53" s="81"/>
      <c r="H53" s="24"/>
      <c r="I53" s="24"/>
      <c r="J53" s="24"/>
      <c r="K53" s="24"/>
      <c r="L53" s="24"/>
      <c r="M53" s="24"/>
      <c r="N53" s="24"/>
      <c r="O53" s="166"/>
      <c r="P53" s="100"/>
      <c r="Q53" s="100"/>
    </row>
    <row r="54" spans="1:17" ht="25.5" hidden="1">
      <c r="A54" s="128"/>
      <c r="B54" s="130"/>
      <c r="C54" s="41" t="s">
        <v>91</v>
      </c>
      <c r="D54" s="79" t="s">
        <v>92</v>
      </c>
      <c r="E54" s="79" t="s">
        <v>84</v>
      </c>
      <c r="F54" s="85">
        <v>1010005</v>
      </c>
      <c r="G54" s="79" t="s">
        <v>105</v>
      </c>
      <c r="H54" s="24">
        <v>15000</v>
      </c>
      <c r="I54" s="24">
        <v>15000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166"/>
      <c r="P54" s="100"/>
      <c r="Q54" s="100"/>
    </row>
    <row r="55" spans="1:17" ht="33" customHeight="1">
      <c r="A55" s="135" t="s">
        <v>133</v>
      </c>
      <c r="B55" s="138" t="s">
        <v>108</v>
      </c>
      <c r="C55" s="59" t="s">
        <v>176</v>
      </c>
      <c r="D55" s="80" t="s">
        <v>77</v>
      </c>
      <c r="E55" s="80" t="s">
        <v>77</v>
      </c>
      <c r="F55" s="77" t="s">
        <v>181</v>
      </c>
      <c r="G55" s="80" t="s">
        <v>77</v>
      </c>
      <c r="H55" s="24">
        <f t="shared" ref="H55:N55" si="8">H57+H63</f>
        <v>5324371</v>
      </c>
      <c r="I55" s="24">
        <f t="shared" si="8"/>
        <v>5296832.13</v>
      </c>
      <c r="J55" s="24">
        <f t="shared" si="8"/>
        <v>5713935.9999999991</v>
      </c>
      <c r="K55" s="24">
        <f t="shared" si="8"/>
        <v>5713935.9999999991</v>
      </c>
      <c r="L55" s="24">
        <f t="shared" si="8"/>
        <v>5620650.8700000001</v>
      </c>
      <c r="M55" s="24">
        <f t="shared" si="8"/>
        <v>5804818</v>
      </c>
      <c r="N55" s="24">
        <f t="shared" si="8"/>
        <v>5804818</v>
      </c>
      <c r="O55" s="166"/>
      <c r="P55" s="100"/>
      <c r="Q55" s="100"/>
    </row>
    <row r="56" spans="1:17" ht="15">
      <c r="A56" s="136"/>
      <c r="B56" s="139"/>
      <c r="C56" s="32" t="s">
        <v>46</v>
      </c>
      <c r="D56" s="81"/>
      <c r="E56" s="80"/>
      <c r="F56" s="80"/>
      <c r="G56" s="81"/>
      <c r="H56" s="24"/>
      <c r="I56" s="24"/>
      <c r="J56" s="24"/>
      <c r="K56" s="24"/>
      <c r="L56" s="24"/>
      <c r="M56" s="24"/>
      <c r="N56" s="24"/>
      <c r="O56" s="166"/>
      <c r="P56" s="100"/>
      <c r="Q56" s="100"/>
    </row>
    <row r="57" spans="1:17" ht="15">
      <c r="A57" s="136"/>
      <c r="B57" s="139"/>
      <c r="C57" s="123" t="s">
        <v>91</v>
      </c>
      <c r="D57" s="167" t="s">
        <v>92</v>
      </c>
      <c r="E57" s="167" t="s">
        <v>84</v>
      </c>
      <c r="F57" s="167" t="s">
        <v>181</v>
      </c>
      <c r="G57" s="80"/>
      <c r="H57" s="24">
        <f>SUM(H58:H62)</f>
        <v>5324371</v>
      </c>
      <c r="I57" s="24">
        <f>SUM(I58:I62)</f>
        <v>5296832.13</v>
      </c>
      <c r="J57" s="24">
        <f>J58+J59+J61+J62+J60</f>
        <v>5563935.9999999991</v>
      </c>
      <c r="K57" s="24">
        <f>K58+K59+K61+K62+K60</f>
        <v>5563935.9999999991</v>
      </c>
      <c r="L57" s="24">
        <f>L58+L59+L61+L62+L60</f>
        <v>5470650.8700000001</v>
      </c>
      <c r="M57" s="24">
        <f>M58+M59+M61+M62+M60</f>
        <v>5654818</v>
      </c>
      <c r="N57" s="24">
        <f>N58+N59+N61+N62+N60</f>
        <v>5654818</v>
      </c>
      <c r="O57" s="166"/>
      <c r="P57" s="100"/>
      <c r="Q57" s="100"/>
    </row>
    <row r="58" spans="1:17" ht="15">
      <c r="A58" s="136"/>
      <c r="B58" s="139"/>
      <c r="C58" s="128"/>
      <c r="D58" s="168"/>
      <c r="E58" s="168"/>
      <c r="F58" s="168"/>
      <c r="G58" s="80" t="s">
        <v>85</v>
      </c>
      <c r="H58" s="24">
        <v>3743495</v>
      </c>
      <c r="I58" s="24">
        <v>3743259.99</v>
      </c>
      <c r="J58" s="24">
        <v>3164160.03</v>
      </c>
      <c r="K58" s="24">
        <v>3164160.03</v>
      </c>
      <c r="L58" s="24">
        <v>3157711.44</v>
      </c>
      <c r="M58" s="24">
        <v>3126435</v>
      </c>
      <c r="N58" s="24">
        <v>3126435</v>
      </c>
      <c r="O58" s="166"/>
      <c r="P58" s="100"/>
      <c r="Q58" s="100"/>
    </row>
    <row r="59" spans="1:17" ht="15">
      <c r="A59" s="136"/>
      <c r="B59" s="139"/>
      <c r="C59" s="128"/>
      <c r="D59" s="168"/>
      <c r="E59" s="168"/>
      <c r="F59" s="168"/>
      <c r="G59" s="80" t="s">
        <v>109</v>
      </c>
      <c r="H59" s="24">
        <v>19300</v>
      </c>
      <c r="I59" s="24">
        <v>16396.5</v>
      </c>
      <c r="J59" s="24">
        <v>19300</v>
      </c>
      <c r="K59" s="24">
        <v>19300</v>
      </c>
      <c r="L59" s="24">
        <v>2100</v>
      </c>
      <c r="M59" s="24">
        <v>19300</v>
      </c>
      <c r="N59" s="24">
        <v>19300</v>
      </c>
      <c r="O59" s="166"/>
      <c r="P59" s="100"/>
      <c r="Q59" s="100"/>
    </row>
    <row r="60" spans="1:17" ht="15">
      <c r="A60" s="136"/>
      <c r="B60" s="139"/>
      <c r="C60" s="128"/>
      <c r="D60" s="168"/>
      <c r="E60" s="168"/>
      <c r="F60" s="168"/>
      <c r="G60" s="80" t="s">
        <v>155</v>
      </c>
      <c r="H60" s="24">
        <v>0</v>
      </c>
      <c r="I60" s="24">
        <v>0</v>
      </c>
      <c r="J60" s="24">
        <v>955575.97</v>
      </c>
      <c r="K60" s="24">
        <v>955575.97</v>
      </c>
      <c r="L60" s="24">
        <v>953046.76</v>
      </c>
      <c r="M60" s="24">
        <v>944183</v>
      </c>
      <c r="N60" s="24">
        <v>944183</v>
      </c>
      <c r="O60" s="166"/>
      <c r="P60" s="100"/>
      <c r="Q60" s="100"/>
    </row>
    <row r="61" spans="1:17" ht="15">
      <c r="A61" s="136"/>
      <c r="B61" s="139"/>
      <c r="C61" s="128"/>
      <c r="D61" s="168"/>
      <c r="E61" s="168"/>
      <c r="F61" s="168"/>
      <c r="G61" s="81">
        <v>244</v>
      </c>
      <c r="H61" s="24">
        <v>1530576</v>
      </c>
      <c r="I61" s="24">
        <v>1506428.55</v>
      </c>
      <c r="J61" s="24">
        <v>1417300</v>
      </c>
      <c r="K61" s="24">
        <v>1417300</v>
      </c>
      <c r="L61" s="24">
        <v>1352258.02</v>
      </c>
      <c r="M61" s="24">
        <v>1558900</v>
      </c>
      <c r="N61" s="24">
        <v>1558900</v>
      </c>
      <c r="O61" s="166"/>
      <c r="P61" s="100"/>
      <c r="Q61" s="100"/>
    </row>
    <row r="62" spans="1:17" ht="15">
      <c r="A62" s="136"/>
      <c r="B62" s="139"/>
      <c r="C62" s="128"/>
      <c r="D62" s="169"/>
      <c r="E62" s="169"/>
      <c r="F62" s="169"/>
      <c r="G62" s="81">
        <v>852</v>
      </c>
      <c r="H62" s="24">
        <v>31000</v>
      </c>
      <c r="I62" s="24">
        <v>30747.09</v>
      </c>
      <c r="J62" s="24">
        <v>7600</v>
      </c>
      <c r="K62" s="24">
        <v>7600</v>
      </c>
      <c r="L62" s="24">
        <v>5534.65</v>
      </c>
      <c r="M62" s="24">
        <v>6000</v>
      </c>
      <c r="N62" s="24">
        <v>6000</v>
      </c>
      <c r="O62" s="166"/>
      <c r="P62" s="100"/>
      <c r="Q62" s="100"/>
    </row>
    <row r="63" spans="1:17" ht="25.5">
      <c r="A63" s="137"/>
      <c r="B63" s="137"/>
      <c r="C63" s="53" t="s">
        <v>88</v>
      </c>
      <c r="D63" s="80">
        <v>733</v>
      </c>
      <c r="E63" s="80">
        <v>707</v>
      </c>
      <c r="F63" s="80" t="s">
        <v>181</v>
      </c>
      <c r="G63" s="81">
        <v>612</v>
      </c>
      <c r="H63" s="24">
        <v>0</v>
      </c>
      <c r="I63" s="24">
        <v>0</v>
      </c>
      <c r="J63" s="24">
        <v>150000</v>
      </c>
      <c r="K63" s="24">
        <v>150000</v>
      </c>
      <c r="L63" s="24">
        <v>150000</v>
      </c>
      <c r="M63" s="24">
        <v>150000</v>
      </c>
      <c r="N63" s="24">
        <v>150000</v>
      </c>
      <c r="O63" s="166"/>
      <c r="P63" s="100"/>
      <c r="Q63" s="100"/>
    </row>
    <row r="64" spans="1:17" ht="125.25" customHeight="1">
      <c r="A64" s="55" t="s">
        <v>134</v>
      </c>
      <c r="B64" s="60" t="s">
        <v>142</v>
      </c>
      <c r="C64" s="54" t="s">
        <v>91</v>
      </c>
      <c r="D64" s="80" t="s">
        <v>92</v>
      </c>
      <c r="E64" s="80" t="s">
        <v>84</v>
      </c>
      <c r="F64" s="80" t="s">
        <v>162</v>
      </c>
      <c r="G64" s="80">
        <v>244</v>
      </c>
      <c r="H64" s="24">
        <v>0</v>
      </c>
      <c r="I64" s="24">
        <v>0</v>
      </c>
      <c r="J64" s="24">
        <v>100000</v>
      </c>
      <c r="K64" s="24">
        <v>100000</v>
      </c>
      <c r="L64" s="24">
        <v>100000</v>
      </c>
      <c r="M64" s="24">
        <v>0</v>
      </c>
      <c r="N64" s="24">
        <v>0</v>
      </c>
      <c r="O64" s="166"/>
      <c r="P64" s="100"/>
      <c r="Q64" s="100"/>
    </row>
    <row r="65" spans="1:17" ht="27.75" customHeight="1">
      <c r="A65" s="140" t="s">
        <v>135</v>
      </c>
      <c r="B65" s="143" t="s">
        <v>116</v>
      </c>
      <c r="C65" s="59" t="s">
        <v>176</v>
      </c>
      <c r="D65" s="80" t="s">
        <v>180</v>
      </c>
      <c r="E65" s="80" t="s">
        <v>180</v>
      </c>
      <c r="F65" s="80" t="s">
        <v>183</v>
      </c>
      <c r="G65" s="80" t="s">
        <v>180</v>
      </c>
      <c r="H65" s="24">
        <f>H67</f>
        <v>0</v>
      </c>
      <c r="I65" s="24">
        <f t="shared" ref="I65:N65" si="9">I67</f>
        <v>0</v>
      </c>
      <c r="J65" s="24">
        <f t="shared" si="9"/>
        <v>10000</v>
      </c>
      <c r="K65" s="24">
        <f t="shared" si="9"/>
        <v>10000</v>
      </c>
      <c r="L65" s="24">
        <f t="shared" si="9"/>
        <v>10000</v>
      </c>
      <c r="M65" s="24">
        <f t="shared" si="9"/>
        <v>0</v>
      </c>
      <c r="N65" s="24">
        <f t="shared" si="9"/>
        <v>0</v>
      </c>
      <c r="O65" s="178"/>
      <c r="P65" s="179"/>
      <c r="Q65" s="180"/>
    </row>
    <row r="66" spans="1:17" ht="19.5" customHeight="1">
      <c r="A66" s="141"/>
      <c r="B66" s="144"/>
      <c r="C66" s="59" t="s">
        <v>46</v>
      </c>
      <c r="D66" s="80"/>
      <c r="E66" s="80"/>
      <c r="F66" s="80"/>
      <c r="G66" s="80"/>
      <c r="H66" s="24"/>
      <c r="I66" s="24"/>
      <c r="J66" s="24"/>
      <c r="K66" s="24"/>
      <c r="L66" s="24"/>
      <c r="M66" s="24"/>
      <c r="N66" s="24"/>
      <c r="O66" s="178"/>
      <c r="P66" s="179"/>
      <c r="Q66" s="180"/>
    </row>
    <row r="67" spans="1:17" ht="114.75" customHeight="1">
      <c r="A67" s="142"/>
      <c r="B67" s="145"/>
      <c r="C67" s="54" t="s">
        <v>91</v>
      </c>
      <c r="D67" s="80" t="s">
        <v>92</v>
      </c>
      <c r="E67" s="80" t="s">
        <v>84</v>
      </c>
      <c r="F67" s="80" t="s">
        <v>183</v>
      </c>
      <c r="G67" s="80">
        <v>244</v>
      </c>
      <c r="H67" s="24">
        <v>0</v>
      </c>
      <c r="I67" s="24">
        <v>0</v>
      </c>
      <c r="J67" s="24">
        <v>10000</v>
      </c>
      <c r="K67" s="24">
        <v>10000</v>
      </c>
      <c r="L67" s="24">
        <v>10000</v>
      </c>
      <c r="M67" s="24">
        <v>0</v>
      </c>
      <c r="N67" s="24">
        <v>0</v>
      </c>
      <c r="O67" s="166"/>
      <c r="P67" s="100"/>
      <c r="Q67" s="100"/>
    </row>
    <row r="68" spans="1:17" ht="58.5" customHeight="1">
      <c r="A68" s="122" t="s">
        <v>160</v>
      </c>
      <c r="B68" s="121" t="s">
        <v>110</v>
      </c>
      <c r="C68" s="59" t="s">
        <v>176</v>
      </c>
      <c r="D68" s="80" t="s">
        <v>77</v>
      </c>
      <c r="E68" s="80" t="s">
        <v>77</v>
      </c>
      <c r="F68" s="92" t="s">
        <v>184</v>
      </c>
      <c r="G68" s="80" t="s">
        <v>77</v>
      </c>
      <c r="H68" s="24">
        <f>H70</f>
        <v>148470</v>
      </c>
      <c r="I68" s="24">
        <f>I70</f>
        <v>148470</v>
      </c>
      <c r="J68" s="24">
        <v>142820</v>
      </c>
      <c r="K68" s="24">
        <f>K70</f>
        <v>142820</v>
      </c>
      <c r="L68" s="24">
        <f>L70</f>
        <v>115683.9</v>
      </c>
      <c r="M68" s="24">
        <f>M70</f>
        <v>142820</v>
      </c>
      <c r="N68" s="24">
        <f>N70</f>
        <v>142820</v>
      </c>
      <c r="O68" s="166"/>
      <c r="P68" s="100"/>
      <c r="Q68" s="100"/>
    </row>
    <row r="69" spans="1:17" ht="15">
      <c r="A69" s="128"/>
      <c r="B69" s="131"/>
      <c r="C69" s="59" t="s">
        <v>46</v>
      </c>
      <c r="D69" s="85"/>
      <c r="E69" s="85"/>
      <c r="F69" s="85"/>
      <c r="G69" s="81"/>
      <c r="H69" s="24"/>
      <c r="I69" s="24"/>
      <c r="J69" s="24"/>
      <c r="K69" s="24"/>
      <c r="L69" s="24"/>
      <c r="M69" s="24"/>
      <c r="N69" s="24"/>
      <c r="O69" s="166"/>
      <c r="P69" s="100"/>
      <c r="Q69" s="100"/>
    </row>
    <row r="70" spans="1:17" ht="39.75" customHeight="1">
      <c r="A70" s="128"/>
      <c r="B70" s="131"/>
      <c r="C70" s="41" t="s">
        <v>91</v>
      </c>
      <c r="D70" s="80" t="s">
        <v>92</v>
      </c>
      <c r="E70" s="80" t="s">
        <v>84</v>
      </c>
      <c r="F70" s="92" t="s">
        <v>184</v>
      </c>
      <c r="G70" s="81">
        <v>111</v>
      </c>
      <c r="H70" s="24">
        <v>148470</v>
      </c>
      <c r="I70" s="24">
        <v>148470</v>
      </c>
      <c r="J70" s="24">
        <v>142820</v>
      </c>
      <c r="K70" s="24">
        <v>142820</v>
      </c>
      <c r="L70" s="24">
        <v>115683.9</v>
      </c>
      <c r="M70" s="24">
        <v>142820</v>
      </c>
      <c r="N70" s="24">
        <v>142820</v>
      </c>
      <c r="O70" s="166"/>
      <c r="P70" s="100"/>
      <c r="Q70" s="100"/>
    </row>
    <row r="71" spans="1:17" ht="26.25" customHeight="1">
      <c r="A71" s="122" t="s">
        <v>161</v>
      </c>
      <c r="B71" s="121" t="s">
        <v>111</v>
      </c>
      <c r="C71" s="57" t="s">
        <v>176</v>
      </c>
      <c r="D71" s="80" t="s">
        <v>77</v>
      </c>
      <c r="E71" s="80" t="s">
        <v>77</v>
      </c>
      <c r="F71" s="92" t="s">
        <v>185</v>
      </c>
      <c r="G71" s="80" t="s">
        <v>77</v>
      </c>
      <c r="H71" s="24">
        <f>H73+H74</f>
        <v>1484700</v>
      </c>
      <c r="I71" s="24">
        <f t="shared" ref="I71:N71" si="10">I73+I74</f>
        <v>1397224.54</v>
      </c>
      <c r="J71" s="24">
        <f t="shared" si="10"/>
        <v>1428200</v>
      </c>
      <c r="K71" s="24">
        <f t="shared" si="10"/>
        <v>1428200</v>
      </c>
      <c r="L71" s="24">
        <f t="shared" si="10"/>
        <v>1325309.8</v>
      </c>
      <c r="M71" s="24">
        <f t="shared" si="10"/>
        <v>1428200</v>
      </c>
      <c r="N71" s="24">
        <f t="shared" si="10"/>
        <v>1428200</v>
      </c>
      <c r="O71" s="166"/>
      <c r="P71" s="100"/>
      <c r="Q71" s="100"/>
    </row>
    <row r="72" spans="1:17" ht="15">
      <c r="A72" s="122"/>
      <c r="B72" s="121"/>
      <c r="C72" s="32" t="s">
        <v>46</v>
      </c>
      <c r="D72" s="79"/>
      <c r="E72" s="79"/>
      <c r="F72" s="85"/>
      <c r="G72" s="81"/>
      <c r="H72" s="24"/>
      <c r="I72" s="24"/>
      <c r="J72" s="24"/>
      <c r="K72" s="24"/>
      <c r="L72" s="24"/>
      <c r="M72" s="24"/>
      <c r="N72" s="24"/>
      <c r="O72" s="166"/>
      <c r="P72" s="100"/>
      <c r="Q72" s="100"/>
    </row>
    <row r="73" spans="1:17" ht="26.45" customHeight="1">
      <c r="A73" s="122"/>
      <c r="B73" s="121"/>
      <c r="C73" s="123" t="s">
        <v>91</v>
      </c>
      <c r="D73" s="167" t="s">
        <v>92</v>
      </c>
      <c r="E73" s="189" t="s">
        <v>84</v>
      </c>
      <c r="F73" s="191" t="s">
        <v>185</v>
      </c>
      <c r="G73" s="79" t="s">
        <v>105</v>
      </c>
      <c r="H73" s="24">
        <v>1334700</v>
      </c>
      <c r="I73" s="24">
        <v>1247224.54</v>
      </c>
      <c r="J73" s="24">
        <v>1428200</v>
      </c>
      <c r="K73" s="24">
        <v>1428200</v>
      </c>
      <c r="L73" s="24">
        <v>1325309.8</v>
      </c>
      <c r="M73" s="24">
        <v>1278200</v>
      </c>
      <c r="N73" s="24">
        <v>1278200</v>
      </c>
      <c r="O73" s="166"/>
      <c r="P73" s="100"/>
      <c r="Q73" s="100"/>
    </row>
    <row r="74" spans="1:17" ht="15">
      <c r="A74" s="122"/>
      <c r="B74" s="121"/>
      <c r="C74" s="123"/>
      <c r="D74" s="169"/>
      <c r="E74" s="190"/>
      <c r="F74" s="191"/>
      <c r="G74" s="79" t="s">
        <v>102</v>
      </c>
      <c r="H74" s="24">
        <v>150000</v>
      </c>
      <c r="I74" s="24">
        <v>150000</v>
      </c>
      <c r="J74" s="24">
        <v>0</v>
      </c>
      <c r="K74" s="24">
        <v>0</v>
      </c>
      <c r="L74" s="24">
        <v>0</v>
      </c>
      <c r="M74" s="24">
        <v>150000</v>
      </c>
      <c r="N74" s="24">
        <v>150000</v>
      </c>
      <c r="O74" s="166"/>
      <c r="P74" s="100"/>
      <c r="Q74" s="100"/>
    </row>
    <row r="75" spans="1:17" ht="51" hidden="1">
      <c r="A75" s="122" t="s">
        <v>138</v>
      </c>
      <c r="B75" s="121" t="s">
        <v>139</v>
      </c>
      <c r="C75" s="32" t="s">
        <v>81</v>
      </c>
      <c r="D75" s="79"/>
      <c r="E75" s="79"/>
      <c r="F75" s="79"/>
      <c r="G75" s="86"/>
      <c r="H75" s="24">
        <v>100000</v>
      </c>
      <c r="I75" s="24">
        <v>100000</v>
      </c>
      <c r="J75" s="24">
        <f>J77</f>
        <v>0</v>
      </c>
      <c r="K75" s="24">
        <v>0</v>
      </c>
      <c r="L75" s="24">
        <v>0</v>
      </c>
      <c r="M75" s="24">
        <v>0</v>
      </c>
      <c r="N75" s="24">
        <v>0</v>
      </c>
      <c r="O75" s="166"/>
      <c r="P75" s="100"/>
      <c r="Q75" s="100"/>
    </row>
    <row r="76" spans="1:17" ht="15" hidden="1">
      <c r="A76" s="128"/>
      <c r="B76" s="131"/>
      <c r="C76" s="32" t="s">
        <v>46</v>
      </c>
      <c r="D76" s="79"/>
      <c r="E76" s="79"/>
      <c r="F76" s="79"/>
      <c r="G76" s="86"/>
      <c r="H76" s="24"/>
      <c r="I76" s="24"/>
      <c r="J76" s="24"/>
      <c r="K76" s="24"/>
      <c r="L76" s="24"/>
      <c r="M76" s="24"/>
      <c r="N76" s="24"/>
      <c r="O76" s="166"/>
      <c r="P76" s="100"/>
      <c r="Q76" s="100"/>
    </row>
    <row r="77" spans="1:17" ht="25.5" hidden="1">
      <c r="A77" s="128"/>
      <c r="B77" s="131"/>
      <c r="C77" s="32" t="s">
        <v>91</v>
      </c>
      <c r="D77" s="79" t="s">
        <v>92</v>
      </c>
      <c r="E77" s="79" t="s">
        <v>84</v>
      </c>
      <c r="F77" s="79" t="s">
        <v>140</v>
      </c>
      <c r="G77" s="79" t="s">
        <v>105</v>
      </c>
      <c r="H77" s="24">
        <v>100000</v>
      </c>
      <c r="I77" s="24">
        <v>100000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166"/>
      <c r="P77" s="100"/>
      <c r="Q77" s="100"/>
    </row>
    <row r="78" spans="1:17" ht="25.5">
      <c r="A78" s="127" t="s">
        <v>119</v>
      </c>
      <c r="B78" s="172" t="s">
        <v>120</v>
      </c>
      <c r="C78" s="42" t="s">
        <v>18</v>
      </c>
      <c r="D78" s="80" t="s">
        <v>180</v>
      </c>
      <c r="E78" s="80" t="s">
        <v>180</v>
      </c>
      <c r="F78" s="80" t="s">
        <v>186</v>
      </c>
      <c r="G78" s="80" t="s">
        <v>180</v>
      </c>
      <c r="H78" s="24">
        <f>H80</f>
        <v>15832240</v>
      </c>
      <c r="I78" s="24">
        <f t="shared" ref="I78:N78" si="11">I80</f>
        <v>13305600</v>
      </c>
      <c r="J78" s="24">
        <f t="shared" si="11"/>
        <v>7862400</v>
      </c>
      <c r="K78" s="24">
        <f t="shared" si="11"/>
        <v>7862400</v>
      </c>
      <c r="L78" s="24">
        <f t="shared" si="11"/>
        <v>7862400</v>
      </c>
      <c r="M78" s="24">
        <f t="shared" si="11"/>
        <v>1512000</v>
      </c>
      <c r="N78" s="24">
        <f t="shared" si="11"/>
        <v>1512000</v>
      </c>
      <c r="O78" s="166"/>
      <c r="P78" s="100"/>
      <c r="Q78" s="100"/>
    </row>
    <row r="79" spans="1:17" ht="15">
      <c r="A79" s="128"/>
      <c r="B79" s="173"/>
      <c r="C79" s="32" t="s">
        <v>46</v>
      </c>
      <c r="D79" s="78"/>
      <c r="E79" s="78"/>
      <c r="F79" s="79"/>
      <c r="G79" s="78"/>
      <c r="H79" s="24"/>
      <c r="I79" s="24"/>
      <c r="J79" s="24"/>
      <c r="K79" s="24"/>
      <c r="L79" s="24"/>
      <c r="M79" s="24"/>
      <c r="N79" s="24"/>
      <c r="O79" s="166"/>
      <c r="P79" s="100"/>
      <c r="Q79" s="100"/>
    </row>
    <row r="80" spans="1:17" ht="37.5" customHeight="1">
      <c r="A80" s="128"/>
      <c r="B80" s="174"/>
      <c r="C80" s="32" t="s">
        <v>91</v>
      </c>
      <c r="D80" s="80" t="s">
        <v>92</v>
      </c>
      <c r="E80" s="80" t="s">
        <v>180</v>
      </c>
      <c r="F80" s="80" t="s">
        <v>186</v>
      </c>
      <c r="G80" s="93" t="s">
        <v>180</v>
      </c>
      <c r="H80" s="24">
        <v>15832240</v>
      </c>
      <c r="I80" s="24">
        <v>13305600</v>
      </c>
      <c r="J80" s="24">
        <f>J83+J86+J89</f>
        <v>7862400</v>
      </c>
      <c r="K80" s="24">
        <f>K81+K84+K87</f>
        <v>7862400</v>
      </c>
      <c r="L80" s="24">
        <f>L81+L84+L87</f>
        <v>7862400</v>
      </c>
      <c r="M80" s="24">
        <v>1512000</v>
      </c>
      <c r="N80" s="24">
        <v>1512000</v>
      </c>
      <c r="O80" s="166"/>
      <c r="P80" s="100"/>
      <c r="Q80" s="100"/>
    </row>
    <row r="81" spans="1:17" ht="39.75" customHeight="1">
      <c r="A81" s="122" t="s">
        <v>121</v>
      </c>
      <c r="B81" s="175" t="s">
        <v>189</v>
      </c>
      <c r="C81" s="57" t="s">
        <v>176</v>
      </c>
      <c r="D81" s="80" t="s">
        <v>180</v>
      </c>
      <c r="E81" s="80" t="s">
        <v>180</v>
      </c>
      <c r="F81" s="80" t="s">
        <v>188</v>
      </c>
      <c r="G81" s="80" t="s">
        <v>180</v>
      </c>
      <c r="H81" s="24">
        <f>H83</f>
        <v>7635040</v>
      </c>
      <c r="I81" s="24">
        <f t="shared" ref="I81:N81" si="12">I83</f>
        <v>6177600</v>
      </c>
      <c r="J81" s="24">
        <f t="shared" si="12"/>
        <v>2343600</v>
      </c>
      <c r="K81" s="24">
        <f t="shared" si="12"/>
        <v>2343600</v>
      </c>
      <c r="L81" s="24">
        <f t="shared" si="12"/>
        <v>2343600</v>
      </c>
      <c r="M81" s="24">
        <f t="shared" si="12"/>
        <v>1512000</v>
      </c>
      <c r="N81" s="24">
        <f t="shared" si="12"/>
        <v>1512000</v>
      </c>
      <c r="O81" s="166"/>
      <c r="P81" s="100"/>
      <c r="Q81" s="100"/>
    </row>
    <row r="82" spans="1:17" ht="15.75" customHeight="1">
      <c r="A82" s="128"/>
      <c r="B82" s="176"/>
      <c r="C82" s="32" t="s">
        <v>46</v>
      </c>
      <c r="D82" s="78"/>
      <c r="E82" s="78"/>
      <c r="F82" s="80"/>
      <c r="G82" s="78"/>
      <c r="H82" s="24"/>
      <c r="I82" s="24"/>
      <c r="J82" s="24"/>
      <c r="K82" s="24"/>
      <c r="L82" s="24"/>
      <c r="M82" s="24"/>
      <c r="N82" s="24"/>
      <c r="O82" s="166"/>
      <c r="P82" s="100"/>
      <c r="Q82" s="100"/>
    </row>
    <row r="83" spans="1:17" ht="48.75" customHeight="1">
      <c r="A83" s="128"/>
      <c r="B83" s="177"/>
      <c r="C83" s="32" t="s">
        <v>91</v>
      </c>
      <c r="D83" s="80" t="s">
        <v>92</v>
      </c>
      <c r="E83" s="80" t="s">
        <v>123</v>
      </c>
      <c r="F83" s="80" t="s">
        <v>188</v>
      </c>
      <c r="G83" s="80">
        <v>322</v>
      </c>
      <c r="H83" s="24">
        <v>7635040</v>
      </c>
      <c r="I83" s="24">
        <v>6177600</v>
      </c>
      <c r="J83" s="24">
        <v>2343600</v>
      </c>
      <c r="K83" s="24">
        <v>2343600</v>
      </c>
      <c r="L83" s="24">
        <v>2343600</v>
      </c>
      <c r="M83" s="24">
        <v>1512000</v>
      </c>
      <c r="N83" s="24">
        <v>1512000</v>
      </c>
      <c r="O83" s="166"/>
      <c r="P83" s="100"/>
      <c r="Q83" s="100"/>
    </row>
    <row r="84" spans="1:17" ht="36.75" customHeight="1">
      <c r="A84" s="122" t="s">
        <v>124</v>
      </c>
      <c r="B84" s="121" t="s">
        <v>191</v>
      </c>
      <c r="C84" s="57" t="s">
        <v>176</v>
      </c>
      <c r="D84" s="80" t="s">
        <v>180</v>
      </c>
      <c r="E84" s="80" t="s">
        <v>180</v>
      </c>
      <c r="F84" s="80" t="s">
        <v>190</v>
      </c>
      <c r="G84" s="80" t="s">
        <v>180</v>
      </c>
      <c r="H84" s="24">
        <f>H86</f>
        <v>5961600</v>
      </c>
      <c r="I84" s="24">
        <f t="shared" ref="I84:N84" si="13">I86</f>
        <v>5184000</v>
      </c>
      <c r="J84" s="24">
        <f t="shared" si="13"/>
        <v>3739123.15</v>
      </c>
      <c r="K84" s="24">
        <f t="shared" si="13"/>
        <v>3739123.15</v>
      </c>
      <c r="L84" s="24">
        <f t="shared" si="13"/>
        <v>3739123.15</v>
      </c>
      <c r="M84" s="24">
        <f t="shared" si="13"/>
        <v>0</v>
      </c>
      <c r="N84" s="24">
        <f t="shared" si="13"/>
        <v>0</v>
      </c>
      <c r="O84" s="166"/>
      <c r="P84" s="100"/>
      <c r="Q84" s="100"/>
    </row>
    <row r="85" spans="1:17" ht="15">
      <c r="A85" s="128"/>
      <c r="B85" s="131"/>
      <c r="C85" s="32" t="s">
        <v>46</v>
      </c>
      <c r="D85" s="80"/>
      <c r="E85" s="80"/>
      <c r="F85" s="80"/>
      <c r="G85" s="80"/>
      <c r="H85" s="24"/>
      <c r="I85" s="24"/>
      <c r="J85" s="24"/>
      <c r="K85" s="24"/>
      <c r="L85" s="24"/>
      <c r="M85" s="24"/>
      <c r="N85" s="24"/>
      <c r="O85" s="166"/>
      <c r="P85" s="100"/>
      <c r="Q85" s="100"/>
    </row>
    <row r="86" spans="1:17" ht="42" customHeight="1">
      <c r="A86" s="128"/>
      <c r="B86" s="131"/>
      <c r="C86" s="32" t="s">
        <v>91</v>
      </c>
      <c r="D86" s="80" t="s">
        <v>92</v>
      </c>
      <c r="E86" s="80" t="s">
        <v>123</v>
      </c>
      <c r="F86" s="80" t="s">
        <v>190</v>
      </c>
      <c r="G86" s="80" t="s">
        <v>126</v>
      </c>
      <c r="H86" s="24">
        <v>5961600</v>
      </c>
      <c r="I86" s="24">
        <v>5184000</v>
      </c>
      <c r="J86" s="24">
        <v>3739123.15</v>
      </c>
      <c r="K86" s="24">
        <v>3739123.15</v>
      </c>
      <c r="L86" s="24">
        <v>3739123.15</v>
      </c>
      <c r="M86" s="24">
        <v>0</v>
      </c>
      <c r="N86" s="24">
        <v>0</v>
      </c>
      <c r="O86" s="166"/>
      <c r="P86" s="100"/>
      <c r="Q86" s="100"/>
    </row>
    <row r="87" spans="1:17" ht="25.5">
      <c r="A87" s="122" t="s">
        <v>127</v>
      </c>
      <c r="B87" s="121" t="s">
        <v>128</v>
      </c>
      <c r="C87" s="57" t="s">
        <v>176</v>
      </c>
      <c r="D87" s="80" t="s">
        <v>180</v>
      </c>
      <c r="E87" s="80" t="s">
        <v>180</v>
      </c>
      <c r="F87" s="80" t="s">
        <v>187</v>
      </c>
      <c r="G87" s="80" t="s">
        <v>180</v>
      </c>
      <c r="H87" s="24">
        <f>H89</f>
        <v>2235600</v>
      </c>
      <c r="I87" s="24">
        <f t="shared" ref="I87:N87" si="14">I89</f>
        <v>1944000</v>
      </c>
      <c r="J87" s="24">
        <f t="shared" si="14"/>
        <v>1779676.85</v>
      </c>
      <c r="K87" s="24">
        <f t="shared" si="14"/>
        <v>1779676.85</v>
      </c>
      <c r="L87" s="24">
        <f t="shared" si="14"/>
        <v>1779676.85</v>
      </c>
      <c r="M87" s="24">
        <f t="shared" si="14"/>
        <v>0</v>
      </c>
      <c r="N87" s="24">
        <f t="shared" si="14"/>
        <v>0</v>
      </c>
      <c r="O87" s="166"/>
      <c r="P87" s="100"/>
      <c r="Q87" s="100"/>
    </row>
    <row r="88" spans="1:17" ht="15">
      <c r="A88" s="128"/>
      <c r="B88" s="131"/>
      <c r="C88" s="32" t="s">
        <v>46</v>
      </c>
      <c r="D88" s="80"/>
      <c r="E88" s="80"/>
      <c r="F88" s="80"/>
      <c r="G88" s="80"/>
      <c r="H88" s="71"/>
      <c r="I88" s="71"/>
      <c r="J88" s="24"/>
      <c r="K88" s="24"/>
      <c r="L88" s="24"/>
      <c r="M88" s="24"/>
      <c r="N88" s="24"/>
      <c r="O88" s="166"/>
      <c r="P88" s="100"/>
      <c r="Q88" s="100"/>
    </row>
    <row r="89" spans="1:17" ht="60" customHeight="1">
      <c r="A89" s="128"/>
      <c r="B89" s="131"/>
      <c r="C89" s="32" t="s">
        <v>91</v>
      </c>
      <c r="D89" s="80" t="s">
        <v>92</v>
      </c>
      <c r="E89" s="80" t="s">
        <v>123</v>
      </c>
      <c r="F89" s="80" t="s">
        <v>187</v>
      </c>
      <c r="G89" s="80" t="s">
        <v>126</v>
      </c>
      <c r="H89" s="24">
        <v>2235600</v>
      </c>
      <c r="I89" s="24">
        <v>1944000</v>
      </c>
      <c r="J89" s="24">
        <v>1779676.85</v>
      </c>
      <c r="K89" s="24">
        <v>1779676.85</v>
      </c>
      <c r="L89" s="24">
        <v>1779676.85</v>
      </c>
      <c r="M89" s="24">
        <v>0</v>
      </c>
      <c r="N89" s="24">
        <v>0</v>
      </c>
      <c r="O89" s="166"/>
      <c r="P89" s="100"/>
      <c r="Q89" s="100"/>
    </row>
    <row r="90" spans="1:17" hidden="1"/>
    <row r="91" spans="1:17" hidden="1"/>
    <row r="92" spans="1:17">
      <c r="F92" s="94"/>
    </row>
    <row r="94" spans="1:17" s="17" customFormat="1" ht="23.25" customHeight="1">
      <c r="A94" s="170" t="s">
        <v>159</v>
      </c>
      <c r="B94" s="170"/>
      <c r="C94" s="170"/>
      <c r="D94" s="170"/>
      <c r="E94" s="170"/>
      <c r="F94" s="170"/>
      <c r="G94" s="170"/>
      <c r="H94" s="170"/>
      <c r="I94" s="170"/>
      <c r="J94" s="171"/>
      <c r="L94" s="124" t="s">
        <v>156</v>
      </c>
      <c r="M94" s="124"/>
      <c r="N94" s="124"/>
    </row>
    <row r="95" spans="1:17" ht="6" hidden="1" customHeight="1"/>
    <row r="96" spans="1:17" hidden="1"/>
    <row r="97" hidden="1"/>
    <row r="98" hidden="1"/>
  </sheetData>
  <mergeCells count="162">
    <mergeCell ref="D73:D74"/>
    <mergeCell ref="E73:E74"/>
    <mergeCell ref="F73:F74"/>
    <mergeCell ref="D46:D48"/>
    <mergeCell ref="E46:E48"/>
    <mergeCell ref="D57:D62"/>
    <mergeCell ref="E57:E62"/>
    <mergeCell ref="F57:F62"/>
    <mergeCell ref="F46:F48"/>
    <mergeCell ref="D22:D24"/>
    <mergeCell ref="E22:E24"/>
    <mergeCell ref="F22:F24"/>
    <mergeCell ref="D26:D28"/>
    <mergeCell ref="E26:E28"/>
    <mergeCell ref="F26:F28"/>
    <mergeCell ref="D29:D31"/>
    <mergeCell ref="E29:E31"/>
    <mergeCell ref="F29:F31"/>
    <mergeCell ref="F35:F37"/>
    <mergeCell ref="O86:Q86"/>
    <mergeCell ref="O87:Q87"/>
    <mergeCell ref="O88:Q88"/>
    <mergeCell ref="O89:Q89"/>
    <mergeCell ref="H6:N6"/>
    <mergeCell ref="J7:L7"/>
    <mergeCell ref="J8:J9"/>
    <mergeCell ref="O81:Q81"/>
    <mergeCell ref="O82:Q82"/>
    <mergeCell ref="O83:Q83"/>
    <mergeCell ref="O84:Q84"/>
    <mergeCell ref="O85:Q85"/>
    <mergeCell ref="O76:Q76"/>
    <mergeCell ref="O77:Q77"/>
    <mergeCell ref="O78:Q78"/>
    <mergeCell ref="O79:Q79"/>
    <mergeCell ref="O80:Q80"/>
    <mergeCell ref="O71:Q71"/>
    <mergeCell ref="O72:Q72"/>
    <mergeCell ref="O73:Q73"/>
    <mergeCell ref="O74:Q74"/>
    <mergeCell ref="O75:Q75"/>
    <mergeCell ref="O64:Q64"/>
    <mergeCell ref="O67:Q67"/>
    <mergeCell ref="O68:Q68"/>
    <mergeCell ref="O69:Q69"/>
    <mergeCell ref="O70:Q70"/>
    <mergeCell ref="O59:Q59"/>
    <mergeCell ref="O60:Q60"/>
    <mergeCell ref="O61:Q61"/>
    <mergeCell ref="O62:Q62"/>
    <mergeCell ref="O63:Q63"/>
    <mergeCell ref="O54:Q54"/>
    <mergeCell ref="O55:Q55"/>
    <mergeCell ref="O56:Q56"/>
    <mergeCell ref="O57:Q57"/>
    <mergeCell ref="O58:Q58"/>
    <mergeCell ref="O36:Q36"/>
    <mergeCell ref="O37:Q37"/>
    <mergeCell ref="O38:Q38"/>
    <mergeCell ref="O49:Q49"/>
    <mergeCell ref="O50:Q50"/>
    <mergeCell ref="O51:Q51"/>
    <mergeCell ref="O52:Q52"/>
    <mergeCell ref="O53:Q53"/>
    <mergeCell ref="O44:Q44"/>
    <mergeCell ref="O45:Q45"/>
    <mergeCell ref="O46:Q46"/>
    <mergeCell ref="O47:Q47"/>
    <mergeCell ref="O48:Q48"/>
    <mergeCell ref="A68:A70"/>
    <mergeCell ref="B68:B70"/>
    <mergeCell ref="C57:C62"/>
    <mergeCell ref="A49:A51"/>
    <mergeCell ref="B49:B51"/>
    <mergeCell ref="A52:A54"/>
    <mergeCell ref="O19:Q19"/>
    <mergeCell ref="O20:Q20"/>
    <mergeCell ref="O21:Q21"/>
    <mergeCell ref="O22:Q22"/>
    <mergeCell ref="O23:Q23"/>
    <mergeCell ref="O29:Q29"/>
    <mergeCell ref="O30:Q30"/>
    <mergeCell ref="O31:Q31"/>
    <mergeCell ref="O32:Q32"/>
    <mergeCell ref="O33:Q33"/>
    <mergeCell ref="O24:Q24"/>
    <mergeCell ref="O25:Q25"/>
    <mergeCell ref="O26:Q26"/>
    <mergeCell ref="O27:Q27"/>
    <mergeCell ref="O28:Q28"/>
    <mergeCell ref="O39:Q39"/>
    <mergeCell ref="O65:Q65"/>
    <mergeCell ref="O66:Q66"/>
    <mergeCell ref="A94:J94"/>
    <mergeCell ref="A87:A89"/>
    <mergeCell ref="B87:B89"/>
    <mergeCell ref="A75:A77"/>
    <mergeCell ref="B75:B77"/>
    <mergeCell ref="A78:A80"/>
    <mergeCell ref="B78:B80"/>
    <mergeCell ref="A81:A83"/>
    <mergeCell ref="B81:B83"/>
    <mergeCell ref="A84:A86"/>
    <mergeCell ref="B84:B86"/>
    <mergeCell ref="C26:C28"/>
    <mergeCell ref="A33:A43"/>
    <mergeCell ref="B33:B43"/>
    <mergeCell ref="C40:C42"/>
    <mergeCell ref="C35:C37"/>
    <mergeCell ref="C29:C31"/>
    <mergeCell ref="O6:Q9"/>
    <mergeCell ref="O10:Q10"/>
    <mergeCell ref="O11:Q11"/>
    <mergeCell ref="O12:Q12"/>
    <mergeCell ref="O13:Q13"/>
    <mergeCell ref="O14:Q14"/>
    <mergeCell ref="O15:Q15"/>
    <mergeCell ref="O16:Q16"/>
    <mergeCell ref="O17:Q17"/>
    <mergeCell ref="O18:Q18"/>
    <mergeCell ref="O40:Q40"/>
    <mergeCell ref="O41:Q41"/>
    <mergeCell ref="O42:Q42"/>
    <mergeCell ref="O43:Q43"/>
    <mergeCell ref="O34:Q34"/>
    <mergeCell ref="O35:Q35"/>
    <mergeCell ref="D35:D37"/>
    <mergeCell ref="E35:E37"/>
    <mergeCell ref="P1:T1"/>
    <mergeCell ref="C6:C9"/>
    <mergeCell ref="B6:B9"/>
    <mergeCell ref="A3:T3"/>
    <mergeCell ref="D6:G6"/>
    <mergeCell ref="M7:N8"/>
    <mergeCell ref="D7:D9"/>
    <mergeCell ref="E7:E9"/>
    <mergeCell ref="M2:Q2"/>
    <mergeCell ref="O5:P5"/>
    <mergeCell ref="B71:B74"/>
    <mergeCell ref="A71:A74"/>
    <mergeCell ref="C73:C74"/>
    <mergeCell ref="L94:N94"/>
    <mergeCell ref="K8:L8"/>
    <mergeCell ref="H7:I8"/>
    <mergeCell ref="F7:F9"/>
    <mergeCell ref="G7:G9"/>
    <mergeCell ref="A15:A19"/>
    <mergeCell ref="B15:B19"/>
    <mergeCell ref="A20:A31"/>
    <mergeCell ref="B20:B31"/>
    <mergeCell ref="A6:A9"/>
    <mergeCell ref="A44:A48"/>
    <mergeCell ref="B44:B48"/>
    <mergeCell ref="C46:C48"/>
    <mergeCell ref="C22:C25"/>
    <mergeCell ref="B52:B54"/>
    <mergeCell ref="A55:A63"/>
    <mergeCell ref="B55:B63"/>
    <mergeCell ref="A65:A67"/>
    <mergeCell ref="B65:B67"/>
    <mergeCell ref="A10:A14"/>
    <mergeCell ref="B10:B14"/>
  </mergeCells>
  <printOptions horizontalCentered="1"/>
  <pageMargins left="0" right="0" top="0.78740157480314965" bottom="0.19685039370078741" header="0.39370078740157483" footer="0.31496062992125984"/>
  <pageSetup paperSize="9" scale="63" fitToHeight="4" orientation="landscape" r:id="rId1"/>
  <headerFooter differentFirst="1">
    <oddHeader>&amp;C&amp;"Times New Roman,обычный"&amp;P</oddHeader>
  </headerFooter>
  <rowBreaks count="3" manualBreakCount="3">
    <brk id="32" max="19" man="1"/>
    <brk id="54" max="19" man="1"/>
    <brk id="74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P163"/>
  <sheetViews>
    <sheetView view="pageBreakPreview" zoomScale="98" zoomScaleNormal="80" zoomScaleSheetLayoutView="98" workbookViewId="0">
      <pane xSplit="3" ySplit="9" topLeftCell="D19" activePane="bottomRight" state="frozen"/>
      <selection pane="topRight" activeCell="D1" sqref="D1"/>
      <selection pane="bottomLeft" activeCell="A10" sqref="A10"/>
      <selection pane="bottomRight" activeCell="H18" sqref="H18"/>
    </sheetView>
  </sheetViews>
  <sheetFormatPr defaultColWidth="8.85546875" defaultRowHeight="12.75"/>
  <cols>
    <col min="1" max="1" width="17" style="15" customWidth="1"/>
    <col min="2" max="2" width="31.140625" style="15" customWidth="1"/>
    <col min="3" max="3" width="24.7109375" style="15" customWidth="1"/>
    <col min="4" max="4" width="15.7109375" style="15" customWidth="1"/>
    <col min="5" max="5" width="15.42578125" style="15" customWidth="1"/>
    <col min="6" max="6" width="14.5703125" style="15" bestFit="1" customWidth="1"/>
    <col min="7" max="7" width="14.5703125" style="15" customWidth="1"/>
    <col min="8" max="8" width="15.7109375" style="15" customWidth="1"/>
    <col min="9" max="9" width="14.85546875" style="15" customWidth="1"/>
    <col min="10" max="10" width="14.5703125" style="15" customWidth="1"/>
    <col min="11" max="11" width="8.7109375" style="15" customWidth="1"/>
    <col min="12" max="12" width="3.5703125" style="15" customWidth="1"/>
    <col min="13" max="13" width="3.85546875" style="15" customWidth="1"/>
    <col min="14" max="14" width="11.7109375" style="15" customWidth="1"/>
    <col min="15" max="15" width="12.140625" style="15" customWidth="1"/>
    <col min="16" max="16" width="12.85546875" style="15" customWidth="1"/>
    <col min="17" max="16384" width="8.85546875" style="15"/>
  </cols>
  <sheetData>
    <row r="1" spans="1:16" ht="34.5" customHeight="1">
      <c r="A1" s="16"/>
      <c r="B1" s="16"/>
      <c r="C1" s="16"/>
      <c r="D1" s="16"/>
      <c r="E1" s="16"/>
      <c r="F1" s="16"/>
      <c r="G1" s="16"/>
      <c r="H1" s="68" t="s">
        <v>21</v>
      </c>
      <c r="I1" s="16"/>
      <c r="J1" s="16"/>
      <c r="K1" s="16"/>
      <c r="L1" s="16"/>
      <c r="M1" s="16"/>
      <c r="N1" s="101"/>
      <c r="O1" s="101"/>
      <c r="P1" s="101"/>
    </row>
    <row r="2" spans="1:16" ht="38.25" customHeight="1">
      <c r="A2" s="17"/>
      <c r="B2" s="16"/>
      <c r="C2" s="16"/>
      <c r="D2" s="16"/>
      <c r="E2" s="16"/>
      <c r="F2" s="16"/>
      <c r="G2" s="16"/>
      <c r="H2" s="224" t="s">
        <v>47</v>
      </c>
      <c r="I2" s="224"/>
      <c r="J2" s="224"/>
      <c r="K2" s="224"/>
      <c r="L2" s="224"/>
      <c r="M2" s="224"/>
      <c r="N2" s="101"/>
      <c r="O2" s="101"/>
      <c r="P2" s="101"/>
    </row>
    <row r="3" spans="1:16" s="17" customFormat="1" ht="15.75" hidden="1">
      <c r="N3" s="18"/>
      <c r="O3" s="18"/>
      <c r="P3" s="18"/>
    </row>
    <row r="4" spans="1:16" s="17" customFormat="1" ht="12.75" customHeight="1">
      <c r="N4" s="18"/>
      <c r="O4" s="18"/>
      <c r="P4" s="18"/>
    </row>
    <row r="5" spans="1:16" ht="35.25" customHeight="1">
      <c r="A5" s="225" t="s">
        <v>172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17"/>
      <c r="M5" s="17"/>
      <c r="N5" s="18"/>
      <c r="O5" s="18"/>
      <c r="P5" s="18"/>
    </row>
    <row r="6" spans="1:16" ht="16.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68" t="s">
        <v>141</v>
      </c>
      <c r="L6" s="16"/>
      <c r="M6" s="16"/>
      <c r="N6" s="19"/>
      <c r="O6" s="19"/>
      <c r="P6" s="18"/>
    </row>
    <row r="7" spans="1:16" ht="22.5" customHeight="1">
      <c r="A7" s="126" t="s">
        <v>12</v>
      </c>
      <c r="B7" s="126" t="s">
        <v>49</v>
      </c>
      <c r="C7" s="126" t="s">
        <v>26</v>
      </c>
      <c r="D7" s="126" t="s">
        <v>152</v>
      </c>
      <c r="E7" s="126"/>
      <c r="F7" s="202" t="s">
        <v>153</v>
      </c>
      <c r="G7" s="203"/>
      <c r="H7" s="204"/>
      <c r="I7" s="197" t="s">
        <v>2</v>
      </c>
      <c r="J7" s="198"/>
      <c r="K7" s="125" t="s">
        <v>25</v>
      </c>
      <c r="L7" s="100"/>
      <c r="M7" s="100"/>
    </row>
    <row r="8" spans="1:16" ht="31.5" customHeight="1">
      <c r="A8" s="126"/>
      <c r="B8" s="126"/>
      <c r="C8" s="126"/>
      <c r="D8" s="126"/>
      <c r="E8" s="126"/>
      <c r="F8" s="194" t="s">
        <v>165</v>
      </c>
      <c r="G8" s="126" t="s">
        <v>164</v>
      </c>
      <c r="H8" s="126"/>
      <c r="I8" s="199"/>
      <c r="J8" s="200"/>
      <c r="K8" s="125"/>
      <c r="L8" s="100"/>
      <c r="M8" s="100"/>
    </row>
    <row r="9" spans="1:16" ht="42" customHeight="1">
      <c r="A9" s="126"/>
      <c r="B9" s="126"/>
      <c r="C9" s="126"/>
      <c r="D9" s="58" t="s">
        <v>3</v>
      </c>
      <c r="E9" s="58" t="s">
        <v>4</v>
      </c>
      <c r="F9" s="201"/>
      <c r="G9" s="58" t="s">
        <v>3</v>
      </c>
      <c r="H9" s="58" t="s">
        <v>4</v>
      </c>
      <c r="I9" s="58">
        <v>2017</v>
      </c>
      <c r="J9" s="58">
        <v>2018</v>
      </c>
      <c r="K9" s="125"/>
      <c r="L9" s="100"/>
      <c r="M9" s="100"/>
    </row>
    <row r="10" spans="1:16" ht="15.75">
      <c r="A10" s="194" t="s">
        <v>48</v>
      </c>
      <c r="B10" s="138" t="s">
        <v>146</v>
      </c>
      <c r="C10" s="20" t="s">
        <v>129</v>
      </c>
      <c r="D10" s="69">
        <f t="shared" ref="D10:J10" si="0">D12+D13+D14+D15+D16</f>
        <v>28487316</v>
      </c>
      <c r="E10" s="69">
        <f t="shared" si="0"/>
        <v>25799970.869999997</v>
      </c>
      <c r="F10" s="69">
        <f t="shared" si="0"/>
        <v>22219432</v>
      </c>
      <c r="G10" s="69">
        <f t="shared" si="0"/>
        <v>22219432</v>
      </c>
      <c r="H10" s="69">
        <f t="shared" si="0"/>
        <v>21959837.079999998</v>
      </c>
      <c r="I10" s="69">
        <f t="shared" si="0"/>
        <v>15849914</v>
      </c>
      <c r="J10" s="69">
        <f t="shared" si="0"/>
        <v>15849914</v>
      </c>
      <c r="K10" s="184"/>
      <c r="L10" s="185"/>
      <c r="M10" s="186"/>
    </row>
    <row r="11" spans="1:16" ht="13.5" customHeight="1">
      <c r="A11" s="195"/>
      <c r="B11" s="192"/>
      <c r="C11" s="22" t="s">
        <v>130</v>
      </c>
      <c r="D11" s="69"/>
      <c r="E11" s="69"/>
      <c r="F11" s="69"/>
      <c r="G11" s="69"/>
      <c r="H11" s="69"/>
      <c r="I11" s="69"/>
      <c r="J11" s="69"/>
      <c r="K11" s="125"/>
      <c r="L11" s="100"/>
      <c r="M11" s="100"/>
    </row>
    <row r="12" spans="1:16" ht="15.75">
      <c r="A12" s="195"/>
      <c r="B12" s="192"/>
      <c r="C12" s="22" t="s">
        <v>6</v>
      </c>
      <c r="D12" s="69">
        <v>2235600</v>
      </c>
      <c r="E12" s="69">
        <v>1944000</v>
      </c>
      <c r="F12" s="69">
        <f t="shared" ref="F12:J13" si="1">F19+F124</f>
        <v>1779676.85</v>
      </c>
      <c r="G12" s="69">
        <f t="shared" si="1"/>
        <v>1779676.85</v>
      </c>
      <c r="H12" s="69">
        <f t="shared" si="1"/>
        <v>1779676.85</v>
      </c>
      <c r="I12" s="69">
        <f t="shared" si="1"/>
        <v>0</v>
      </c>
      <c r="J12" s="69">
        <f t="shared" si="1"/>
        <v>0</v>
      </c>
      <c r="K12" s="125"/>
      <c r="L12" s="100"/>
      <c r="M12" s="100"/>
    </row>
    <row r="13" spans="1:16" ht="15.75">
      <c r="A13" s="195"/>
      <c r="B13" s="192"/>
      <c r="C13" s="22" t="s">
        <v>131</v>
      </c>
      <c r="D13" s="69">
        <v>7446300</v>
      </c>
      <c r="E13" s="69">
        <v>6581224.54</v>
      </c>
      <c r="F13" s="69">
        <f t="shared" si="1"/>
        <v>5267323.1500000004</v>
      </c>
      <c r="G13" s="69">
        <f t="shared" si="1"/>
        <v>5267323.1500000004</v>
      </c>
      <c r="H13" s="69">
        <f t="shared" si="1"/>
        <v>5164432.95</v>
      </c>
      <c r="I13" s="69">
        <f t="shared" si="1"/>
        <v>1428200</v>
      </c>
      <c r="J13" s="69">
        <f t="shared" si="1"/>
        <v>1428200</v>
      </c>
      <c r="K13" s="125"/>
      <c r="L13" s="100"/>
      <c r="M13" s="100"/>
    </row>
    <row r="14" spans="1:16" ht="15.75">
      <c r="A14" s="195"/>
      <c r="B14" s="192"/>
      <c r="C14" s="22" t="s">
        <v>132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125"/>
      <c r="L14" s="100"/>
      <c r="M14" s="100"/>
    </row>
    <row r="15" spans="1:16" ht="15.75">
      <c r="A15" s="195"/>
      <c r="B15" s="192"/>
      <c r="C15" s="22" t="s">
        <v>50</v>
      </c>
      <c r="D15" s="69">
        <v>18805416</v>
      </c>
      <c r="E15" s="69">
        <v>17274746.329999998</v>
      </c>
      <c r="F15" s="69">
        <f>F22+F127</f>
        <v>15172432</v>
      </c>
      <c r="G15" s="69">
        <f>G22+G127</f>
        <v>15172432</v>
      </c>
      <c r="H15" s="69">
        <f>H22+H127</f>
        <v>15015727.279999999</v>
      </c>
      <c r="I15" s="69">
        <f>I22+I127</f>
        <v>14421714</v>
      </c>
      <c r="J15" s="69">
        <f>J22+J127</f>
        <v>14421714</v>
      </c>
      <c r="K15" s="125"/>
      <c r="L15" s="100"/>
      <c r="M15" s="100"/>
    </row>
    <row r="16" spans="1:16" ht="15.75">
      <c r="A16" s="196"/>
      <c r="B16" s="193"/>
      <c r="C16" s="22" t="s">
        <v>13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125"/>
      <c r="L16" s="100"/>
      <c r="M16" s="100"/>
    </row>
    <row r="17" spans="1:13" ht="15.75">
      <c r="A17" s="194" t="s">
        <v>23</v>
      </c>
      <c r="B17" s="138" t="s">
        <v>96</v>
      </c>
      <c r="C17" s="20" t="s">
        <v>129</v>
      </c>
      <c r="D17" s="69">
        <f t="shared" ref="D17:J17" si="2">D19+D20+D21+D22+D23</f>
        <v>12615076</v>
      </c>
      <c r="E17" s="69">
        <f t="shared" si="2"/>
        <v>12454370.870000001</v>
      </c>
      <c r="F17" s="69">
        <f t="shared" si="2"/>
        <v>14357032</v>
      </c>
      <c r="G17" s="69">
        <f t="shared" si="2"/>
        <v>14357032</v>
      </c>
      <c r="H17" s="69">
        <f t="shared" si="2"/>
        <v>14097437.08</v>
      </c>
      <c r="I17" s="69">
        <f t="shared" si="2"/>
        <v>14337914</v>
      </c>
      <c r="J17" s="69">
        <f t="shared" si="2"/>
        <v>14337914</v>
      </c>
      <c r="K17" s="125"/>
      <c r="L17" s="100"/>
      <c r="M17" s="100"/>
    </row>
    <row r="18" spans="1:13" ht="12.75" customHeight="1">
      <c r="A18" s="195"/>
      <c r="B18" s="192"/>
      <c r="C18" s="22" t="s">
        <v>130</v>
      </c>
      <c r="D18" s="69"/>
      <c r="E18" s="69"/>
      <c r="F18" s="69"/>
      <c r="G18" s="69"/>
      <c r="H18" s="69"/>
      <c r="I18" s="69"/>
      <c r="J18" s="69"/>
      <c r="K18" s="125"/>
      <c r="L18" s="100"/>
      <c r="M18" s="100"/>
    </row>
    <row r="19" spans="1:13" ht="15.75">
      <c r="A19" s="195"/>
      <c r="B19" s="192"/>
      <c r="C19" s="22" t="s">
        <v>6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125"/>
      <c r="L19" s="100"/>
      <c r="M19" s="100"/>
    </row>
    <row r="20" spans="1:13" ht="15.75">
      <c r="A20" s="195"/>
      <c r="B20" s="192"/>
      <c r="C20" s="22" t="s">
        <v>131</v>
      </c>
      <c r="D20" s="69">
        <v>1484700</v>
      </c>
      <c r="E20" s="69">
        <v>1397224.54</v>
      </c>
      <c r="F20" s="69">
        <v>1528200</v>
      </c>
      <c r="G20" s="69">
        <v>1528200</v>
      </c>
      <c r="H20" s="69">
        <v>1425309.8</v>
      </c>
      <c r="I20" s="69">
        <v>1428200</v>
      </c>
      <c r="J20" s="69">
        <v>1428200</v>
      </c>
      <c r="K20" s="125"/>
      <c r="L20" s="100"/>
      <c r="M20" s="100"/>
    </row>
    <row r="21" spans="1:13" ht="15.75">
      <c r="A21" s="195"/>
      <c r="B21" s="192"/>
      <c r="C21" s="22" t="s">
        <v>132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125"/>
      <c r="L21" s="100"/>
      <c r="M21" s="100"/>
    </row>
    <row r="22" spans="1:13" ht="15.75">
      <c r="A22" s="195"/>
      <c r="B22" s="192"/>
      <c r="C22" s="22" t="s">
        <v>50</v>
      </c>
      <c r="D22" s="69">
        <v>11130376</v>
      </c>
      <c r="E22" s="69">
        <v>11057146.33</v>
      </c>
      <c r="F22" s="69">
        <v>12828832</v>
      </c>
      <c r="G22" s="69">
        <v>12828832</v>
      </c>
      <c r="H22" s="69">
        <v>12672127.279999999</v>
      </c>
      <c r="I22" s="69">
        <v>12909714</v>
      </c>
      <c r="J22" s="69">
        <v>12909714</v>
      </c>
      <c r="K22" s="125"/>
      <c r="L22" s="100"/>
      <c r="M22" s="100"/>
    </row>
    <row r="23" spans="1:13" ht="15.75">
      <c r="A23" s="196"/>
      <c r="B23" s="193"/>
      <c r="C23" s="22" t="s">
        <v>13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125"/>
      <c r="L23" s="100"/>
      <c r="M23" s="100"/>
    </row>
    <row r="24" spans="1:13" ht="15.75" hidden="1">
      <c r="A24" s="194" t="s">
        <v>79</v>
      </c>
      <c r="B24" s="138" t="s">
        <v>80</v>
      </c>
      <c r="C24" s="20" t="s">
        <v>129</v>
      </c>
      <c r="D24" s="69">
        <f t="shared" ref="D24:J24" si="3">D26+D27+D28+D29+D30</f>
        <v>3500000</v>
      </c>
      <c r="E24" s="69">
        <f t="shared" si="3"/>
        <v>3484052.98</v>
      </c>
      <c r="F24" s="69">
        <f t="shared" si="3"/>
        <v>0</v>
      </c>
      <c r="G24" s="69">
        <f t="shared" si="3"/>
        <v>4526535</v>
      </c>
      <c r="H24" s="69">
        <f t="shared" si="3"/>
        <v>0</v>
      </c>
      <c r="I24" s="69">
        <f t="shared" si="3"/>
        <v>4526535</v>
      </c>
      <c r="J24" s="69">
        <f t="shared" si="3"/>
        <v>4526535</v>
      </c>
      <c r="K24" s="125"/>
      <c r="L24" s="100"/>
      <c r="M24" s="100"/>
    </row>
    <row r="25" spans="1:13" ht="15.75" hidden="1">
      <c r="A25" s="195"/>
      <c r="B25" s="192"/>
      <c r="C25" s="22" t="s">
        <v>130</v>
      </c>
      <c r="D25" s="69"/>
      <c r="E25" s="69"/>
      <c r="F25" s="69"/>
      <c r="G25" s="69"/>
      <c r="H25" s="69"/>
      <c r="I25" s="69"/>
      <c r="J25" s="69"/>
      <c r="K25" s="125"/>
      <c r="L25" s="100"/>
      <c r="M25" s="100"/>
    </row>
    <row r="26" spans="1:13" ht="15.75" hidden="1">
      <c r="A26" s="195"/>
      <c r="B26" s="192"/>
      <c r="C26" s="22" t="s">
        <v>6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125"/>
      <c r="L26" s="100"/>
      <c r="M26" s="100"/>
    </row>
    <row r="27" spans="1:13" ht="15.75" hidden="1">
      <c r="A27" s="195"/>
      <c r="B27" s="192"/>
      <c r="C27" s="22" t="s">
        <v>131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125"/>
      <c r="L27" s="100"/>
      <c r="M27" s="100"/>
    </row>
    <row r="28" spans="1:13" ht="15.75" hidden="1">
      <c r="A28" s="195"/>
      <c r="B28" s="192"/>
      <c r="C28" s="22" t="s">
        <v>132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125"/>
      <c r="L28" s="100"/>
      <c r="M28" s="100"/>
    </row>
    <row r="29" spans="1:13" ht="15.75" hidden="1">
      <c r="A29" s="195"/>
      <c r="B29" s="192"/>
      <c r="C29" s="22" t="s">
        <v>50</v>
      </c>
      <c r="D29" s="69">
        <v>3500000</v>
      </c>
      <c r="E29" s="69">
        <v>3484052.98</v>
      </c>
      <c r="F29" s="69">
        <v>0</v>
      </c>
      <c r="G29" s="69">
        <v>4526535</v>
      </c>
      <c r="H29" s="69">
        <v>0</v>
      </c>
      <c r="I29" s="69">
        <v>4526535</v>
      </c>
      <c r="J29" s="69">
        <v>4526535</v>
      </c>
      <c r="K29" s="125"/>
      <c r="L29" s="100"/>
      <c r="M29" s="100"/>
    </row>
    <row r="30" spans="1:13" ht="15.75" hidden="1">
      <c r="A30" s="196"/>
      <c r="B30" s="193"/>
      <c r="C30" s="22" t="s">
        <v>13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125"/>
      <c r="L30" s="100"/>
      <c r="M30" s="100"/>
    </row>
    <row r="31" spans="1:13" ht="15.75" hidden="1">
      <c r="A31" s="194" t="s">
        <v>93</v>
      </c>
      <c r="B31" s="138" t="s">
        <v>94</v>
      </c>
      <c r="C31" s="20" t="s">
        <v>129</v>
      </c>
      <c r="D31" s="69">
        <f t="shared" ref="D31:J31" si="4">D33+D34+D35+D36+D37</f>
        <v>950000</v>
      </c>
      <c r="E31" s="69">
        <f t="shared" si="4"/>
        <v>949887.85</v>
      </c>
      <c r="F31" s="69">
        <f t="shared" si="4"/>
        <v>0</v>
      </c>
      <c r="G31" s="69">
        <f t="shared" si="4"/>
        <v>500000</v>
      </c>
      <c r="H31" s="69">
        <f t="shared" si="4"/>
        <v>0</v>
      </c>
      <c r="I31" s="69">
        <f t="shared" si="4"/>
        <v>500000</v>
      </c>
      <c r="J31" s="69">
        <f t="shared" si="4"/>
        <v>500000</v>
      </c>
      <c r="K31" s="125"/>
      <c r="L31" s="100"/>
      <c r="M31" s="100"/>
    </row>
    <row r="32" spans="1:13" ht="21.75" hidden="1" customHeight="1">
      <c r="A32" s="195"/>
      <c r="B32" s="192"/>
      <c r="C32" s="22" t="s">
        <v>130</v>
      </c>
      <c r="D32" s="69"/>
      <c r="E32" s="69"/>
      <c r="F32" s="69"/>
      <c r="G32" s="69"/>
      <c r="H32" s="69"/>
      <c r="I32" s="69"/>
      <c r="J32" s="69"/>
      <c r="K32" s="125"/>
      <c r="L32" s="100"/>
      <c r="M32" s="100"/>
    </row>
    <row r="33" spans="1:13" ht="18" hidden="1" customHeight="1">
      <c r="A33" s="195"/>
      <c r="B33" s="192"/>
      <c r="C33" s="22" t="s">
        <v>6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125"/>
      <c r="L33" s="100"/>
      <c r="M33" s="100"/>
    </row>
    <row r="34" spans="1:13" ht="30" hidden="1" customHeight="1">
      <c r="A34" s="195"/>
      <c r="B34" s="192"/>
      <c r="C34" s="22" t="s">
        <v>131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125"/>
      <c r="L34" s="100"/>
      <c r="M34" s="100"/>
    </row>
    <row r="35" spans="1:13" ht="33" hidden="1" customHeight="1">
      <c r="A35" s="195"/>
      <c r="B35" s="192"/>
      <c r="C35" s="22" t="s">
        <v>132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125"/>
      <c r="L35" s="100"/>
      <c r="M35" s="100"/>
    </row>
    <row r="36" spans="1:13" ht="28.5" hidden="1" customHeight="1">
      <c r="A36" s="195"/>
      <c r="B36" s="192"/>
      <c r="C36" s="22" t="s">
        <v>50</v>
      </c>
      <c r="D36" s="69">
        <v>950000</v>
      </c>
      <c r="E36" s="69">
        <v>949887.85</v>
      </c>
      <c r="F36" s="69">
        <v>0</v>
      </c>
      <c r="G36" s="69">
        <v>500000</v>
      </c>
      <c r="H36" s="69">
        <v>0</v>
      </c>
      <c r="I36" s="69">
        <v>500000</v>
      </c>
      <c r="J36" s="69">
        <v>500000</v>
      </c>
      <c r="K36" s="125"/>
      <c r="L36" s="100"/>
      <c r="M36" s="100"/>
    </row>
    <row r="37" spans="1:13" ht="49.5" hidden="1" customHeight="1">
      <c r="A37" s="196"/>
      <c r="B37" s="193"/>
      <c r="C37" s="22" t="s">
        <v>13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125"/>
      <c r="L37" s="100"/>
      <c r="M37" s="100"/>
    </row>
    <row r="38" spans="1:13" ht="15.75" hidden="1">
      <c r="A38" s="194" t="s">
        <v>97</v>
      </c>
      <c r="B38" s="138" t="s">
        <v>98</v>
      </c>
      <c r="C38" s="20" t="s">
        <v>129</v>
      </c>
      <c r="D38" s="69">
        <f t="shared" ref="D38:J38" si="5">D40+D41+D42+D43+D44</f>
        <v>101000</v>
      </c>
      <c r="E38" s="69">
        <f t="shared" si="5"/>
        <v>100000</v>
      </c>
      <c r="F38" s="69">
        <f t="shared" si="5"/>
        <v>0</v>
      </c>
      <c r="G38" s="69">
        <f t="shared" si="5"/>
        <v>101000</v>
      </c>
      <c r="H38" s="69">
        <f t="shared" si="5"/>
        <v>0</v>
      </c>
      <c r="I38" s="69">
        <f t="shared" si="5"/>
        <v>101000</v>
      </c>
      <c r="J38" s="69">
        <f t="shared" si="5"/>
        <v>101000</v>
      </c>
      <c r="K38" s="125"/>
      <c r="L38" s="100"/>
      <c r="M38" s="100"/>
    </row>
    <row r="39" spans="1:13" ht="15.75" hidden="1">
      <c r="A39" s="195"/>
      <c r="B39" s="192"/>
      <c r="C39" s="22" t="s">
        <v>130</v>
      </c>
      <c r="D39" s="69"/>
      <c r="E39" s="69"/>
      <c r="F39" s="69"/>
      <c r="G39" s="69"/>
      <c r="H39" s="69"/>
      <c r="I39" s="69"/>
      <c r="J39" s="69"/>
      <c r="K39" s="125"/>
      <c r="L39" s="100"/>
      <c r="M39" s="100"/>
    </row>
    <row r="40" spans="1:13" ht="15.75" hidden="1">
      <c r="A40" s="195"/>
      <c r="B40" s="192"/>
      <c r="C40" s="22" t="s">
        <v>6</v>
      </c>
      <c r="D40" s="69"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125"/>
      <c r="L40" s="100"/>
      <c r="M40" s="100"/>
    </row>
    <row r="41" spans="1:13" ht="15.75" hidden="1">
      <c r="A41" s="195"/>
      <c r="B41" s="192"/>
      <c r="C41" s="22" t="s">
        <v>131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125"/>
      <c r="L41" s="100"/>
      <c r="M41" s="100"/>
    </row>
    <row r="42" spans="1:13" ht="15.75" hidden="1">
      <c r="A42" s="195"/>
      <c r="B42" s="192"/>
      <c r="C42" s="22" t="s">
        <v>132</v>
      </c>
      <c r="D42" s="69">
        <v>0</v>
      </c>
      <c r="E42" s="69"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125"/>
      <c r="L42" s="100"/>
      <c r="M42" s="100"/>
    </row>
    <row r="43" spans="1:13" ht="15.75" hidden="1">
      <c r="A43" s="195"/>
      <c r="B43" s="192"/>
      <c r="C43" s="22" t="s">
        <v>50</v>
      </c>
      <c r="D43" s="69">
        <v>101000</v>
      </c>
      <c r="E43" s="69">
        <v>100000</v>
      </c>
      <c r="F43" s="69">
        <v>0</v>
      </c>
      <c r="G43" s="69">
        <v>101000</v>
      </c>
      <c r="H43" s="69">
        <v>0</v>
      </c>
      <c r="I43" s="69">
        <v>101000</v>
      </c>
      <c r="J43" s="69">
        <v>101000</v>
      </c>
      <c r="K43" s="125"/>
      <c r="L43" s="100"/>
      <c r="M43" s="100"/>
    </row>
    <row r="44" spans="1:13" ht="15.75" hidden="1">
      <c r="A44" s="196"/>
      <c r="B44" s="193"/>
      <c r="C44" s="22" t="s">
        <v>13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125"/>
      <c r="L44" s="100"/>
      <c r="M44" s="100"/>
    </row>
    <row r="45" spans="1:13" ht="15.75" hidden="1">
      <c r="A45" s="194" t="s">
        <v>99</v>
      </c>
      <c r="B45" s="138" t="s">
        <v>100</v>
      </c>
      <c r="C45" s="20" t="s">
        <v>129</v>
      </c>
      <c r="D45" s="69">
        <f t="shared" ref="D45:J45" si="6">D47+D48+D49+D50+D51</f>
        <v>230000</v>
      </c>
      <c r="E45" s="69">
        <f t="shared" si="6"/>
        <v>202719.47</v>
      </c>
      <c r="F45" s="69">
        <f t="shared" si="6"/>
        <v>0</v>
      </c>
      <c r="G45" s="69">
        <f t="shared" si="6"/>
        <v>230000</v>
      </c>
      <c r="H45" s="69">
        <f t="shared" si="6"/>
        <v>0</v>
      </c>
      <c r="I45" s="69">
        <f t="shared" si="6"/>
        <v>230000</v>
      </c>
      <c r="J45" s="69">
        <f t="shared" si="6"/>
        <v>230000</v>
      </c>
      <c r="K45" s="125"/>
      <c r="L45" s="100"/>
      <c r="M45" s="100"/>
    </row>
    <row r="46" spans="1:13" ht="15.75" hidden="1">
      <c r="A46" s="195"/>
      <c r="B46" s="192"/>
      <c r="C46" s="22" t="s">
        <v>130</v>
      </c>
      <c r="D46" s="69"/>
      <c r="E46" s="69"/>
      <c r="F46" s="69"/>
      <c r="G46" s="69"/>
      <c r="H46" s="69"/>
      <c r="I46" s="69"/>
      <c r="J46" s="69"/>
      <c r="K46" s="125"/>
      <c r="L46" s="100"/>
      <c r="M46" s="100"/>
    </row>
    <row r="47" spans="1:13" ht="15.75" hidden="1">
      <c r="A47" s="195"/>
      <c r="B47" s="192"/>
      <c r="C47" s="22" t="s">
        <v>6</v>
      </c>
      <c r="D47" s="69">
        <v>0</v>
      </c>
      <c r="E47" s="69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125"/>
      <c r="L47" s="100"/>
      <c r="M47" s="100"/>
    </row>
    <row r="48" spans="1:13" ht="15.75" hidden="1">
      <c r="A48" s="195"/>
      <c r="B48" s="192"/>
      <c r="C48" s="22" t="s">
        <v>131</v>
      </c>
      <c r="D48" s="69">
        <v>0</v>
      </c>
      <c r="E48" s="69">
        <v>0</v>
      </c>
      <c r="F48" s="69">
        <v>0</v>
      </c>
      <c r="G48" s="69">
        <v>0</v>
      </c>
      <c r="H48" s="69">
        <v>0</v>
      </c>
      <c r="I48" s="69">
        <v>0</v>
      </c>
      <c r="J48" s="69">
        <v>0</v>
      </c>
      <c r="K48" s="125"/>
      <c r="L48" s="100"/>
      <c r="M48" s="100"/>
    </row>
    <row r="49" spans="1:13" ht="15.75" hidden="1">
      <c r="A49" s="195"/>
      <c r="B49" s="192"/>
      <c r="C49" s="22" t="s">
        <v>132</v>
      </c>
      <c r="D49" s="69"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125"/>
      <c r="L49" s="100"/>
      <c r="M49" s="100"/>
    </row>
    <row r="50" spans="1:13" ht="15.75" hidden="1">
      <c r="A50" s="195"/>
      <c r="B50" s="192"/>
      <c r="C50" s="22" t="s">
        <v>50</v>
      </c>
      <c r="D50" s="69">
        <v>230000</v>
      </c>
      <c r="E50" s="69">
        <v>202719.47</v>
      </c>
      <c r="F50" s="69">
        <v>0</v>
      </c>
      <c r="G50" s="69">
        <v>230000</v>
      </c>
      <c r="H50" s="69">
        <v>0</v>
      </c>
      <c r="I50" s="69">
        <v>230000</v>
      </c>
      <c r="J50" s="69">
        <v>230000</v>
      </c>
      <c r="K50" s="125"/>
      <c r="L50" s="100"/>
      <c r="M50" s="100"/>
    </row>
    <row r="51" spans="1:13" ht="15.75" hidden="1">
      <c r="A51" s="196"/>
      <c r="B51" s="193"/>
      <c r="C51" s="22" t="s">
        <v>13</v>
      </c>
      <c r="D51" s="69"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125"/>
      <c r="L51" s="100"/>
      <c r="M51" s="100"/>
    </row>
    <row r="52" spans="1:13" ht="15.75" hidden="1">
      <c r="A52" s="194" t="s">
        <v>133</v>
      </c>
      <c r="B52" s="138" t="s">
        <v>101</v>
      </c>
      <c r="C52" s="20" t="s">
        <v>129</v>
      </c>
      <c r="D52" s="69">
        <f t="shared" ref="D52:J52" si="7">D54+D55+D56+D57+D58</f>
        <v>100000</v>
      </c>
      <c r="E52" s="69">
        <f t="shared" si="7"/>
        <v>100000</v>
      </c>
      <c r="F52" s="69">
        <f t="shared" si="7"/>
        <v>0</v>
      </c>
      <c r="G52" s="69">
        <f t="shared" si="7"/>
        <v>100000</v>
      </c>
      <c r="H52" s="69">
        <f t="shared" si="7"/>
        <v>0</v>
      </c>
      <c r="I52" s="69">
        <f t="shared" si="7"/>
        <v>100000</v>
      </c>
      <c r="J52" s="69">
        <f t="shared" si="7"/>
        <v>100000</v>
      </c>
      <c r="K52" s="125"/>
      <c r="L52" s="100"/>
      <c r="M52" s="100"/>
    </row>
    <row r="53" spans="1:13" ht="15.75" hidden="1">
      <c r="A53" s="195"/>
      <c r="B53" s="192"/>
      <c r="C53" s="22" t="s">
        <v>130</v>
      </c>
      <c r="D53" s="69"/>
      <c r="E53" s="69"/>
      <c r="F53" s="69"/>
      <c r="G53" s="69"/>
      <c r="H53" s="69"/>
      <c r="I53" s="69"/>
      <c r="J53" s="69"/>
      <c r="K53" s="125"/>
      <c r="L53" s="100"/>
      <c r="M53" s="100"/>
    </row>
    <row r="54" spans="1:13" ht="15.75" hidden="1">
      <c r="A54" s="195"/>
      <c r="B54" s="192"/>
      <c r="C54" s="22" t="s">
        <v>6</v>
      </c>
      <c r="D54" s="69">
        <v>0</v>
      </c>
      <c r="E54" s="69">
        <v>0</v>
      </c>
      <c r="F54" s="69">
        <v>0</v>
      </c>
      <c r="G54" s="69">
        <v>0</v>
      </c>
      <c r="H54" s="69">
        <v>0</v>
      </c>
      <c r="I54" s="69">
        <v>0</v>
      </c>
      <c r="J54" s="69">
        <v>0</v>
      </c>
      <c r="K54" s="125"/>
      <c r="L54" s="100"/>
      <c r="M54" s="100"/>
    </row>
    <row r="55" spans="1:13" ht="15.75" hidden="1">
      <c r="A55" s="195"/>
      <c r="B55" s="192"/>
      <c r="C55" s="22" t="s">
        <v>131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125"/>
      <c r="L55" s="100"/>
      <c r="M55" s="100"/>
    </row>
    <row r="56" spans="1:13" ht="15.75" hidden="1">
      <c r="A56" s="195"/>
      <c r="B56" s="192"/>
      <c r="C56" s="22" t="s">
        <v>132</v>
      </c>
      <c r="D56" s="69">
        <v>0</v>
      </c>
      <c r="E56" s="69">
        <v>0</v>
      </c>
      <c r="F56" s="69">
        <v>0</v>
      </c>
      <c r="G56" s="69">
        <v>0</v>
      </c>
      <c r="H56" s="69">
        <v>0</v>
      </c>
      <c r="I56" s="69">
        <v>0</v>
      </c>
      <c r="J56" s="69">
        <v>0</v>
      </c>
      <c r="K56" s="125"/>
      <c r="L56" s="100"/>
      <c r="M56" s="100"/>
    </row>
    <row r="57" spans="1:13" ht="15.75" hidden="1">
      <c r="A57" s="195"/>
      <c r="B57" s="192"/>
      <c r="C57" s="22" t="s">
        <v>50</v>
      </c>
      <c r="D57" s="69">
        <v>100000</v>
      </c>
      <c r="E57" s="69">
        <v>100000</v>
      </c>
      <c r="F57" s="69">
        <v>0</v>
      </c>
      <c r="G57" s="69">
        <v>100000</v>
      </c>
      <c r="H57" s="69">
        <v>0</v>
      </c>
      <c r="I57" s="69">
        <v>100000</v>
      </c>
      <c r="J57" s="69">
        <v>100000</v>
      </c>
      <c r="K57" s="125"/>
      <c r="L57" s="100"/>
      <c r="M57" s="100"/>
    </row>
    <row r="58" spans="1:13" ht="15.75" hidden="1">
      <c r="A58" s="196"/>
      <c r="B58" s="193"/>
      <c r="C58" s="22" t="s">
        <v>13</v>
      </c>
      <c r="D58" s="69">
        <v>0</v>
      </c>
      <c r="E58" s="69">
        <v>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125"/>
      <c r="L58" s="100"/>
      <c r="M58" s="100"/>
    </row>
    <row r="59" spans="1:13" ht="15.75" hidden="1">
      <c r="A59" s="208" t="s">
        <v>134</v>
      </c>
      <c r="B59" s="205" t="s">
        <v>104</v>
      </c>
      <c r="C59" s="20" t="s">
        <v>129</v>
      </c>
      <c r="D59" s="69">
        <f t="shared" ref="D59:J59" si="8">D61+D62+D63+D64+D65</f>
        <v>15000</v>
      </c>
      <c r="E59" s="69">
        <f t="shared" si="8"/>
        <v>15000</v>
      </c>
      <c r="F59" s="69">
        <f t="shared" si="8"/>
        <v>0</v>
      </c>
      <c r="G59" s="69">
        <f t="shared" si="8"/>
        <v>0</v>
      </c>
      <c r="H59" s="69">
        <f t="shared" si="8"/>
        <v>0</v>
      </c>
      <c r="I59" s="69">
        <f t="shared" si="8"/>
        <v>0</v>
      </c>
      <c r="J59" s="69">
        <f t="shared" si="8"/>
        <v>0</v>
      </c>
      <c r="K59" s="125"/>
      <c r="L59" s="100"/>
      <c r="M59" s="100"/>
    </row>
    <row r="60" spans="1:13" ht="15.75" hidden="1">
      <c r="A60" s="209"/>
      <c r="B60" s="206"/>
      <c r="C60" s="22" t="s">
        <v>130</v>
      </c>
      <c r="D60" s="69"/>
      <c r="E60" s="69"/>
      <c r="F60" s="69"/>
      <c r="G60" s="69"/>
      <c r="H60" s="69"/>
      <c r="I60" s="69"/>
      <c r="J60" s="69"/>
      <c r="K60" s="125"/>
      <c r="L60" s="100"/>
      <c r="M60" s="100"/>
    </row>
    <row r="61" spans="1:13" ht="15.75" hidden="1">
      <c r="A61" s="209"/>
      <c r="B61" s="206"/>
      <c r="C61" s="22" t="s">
        <v>6</v>
      </c>
      <c r="D61" s="69">
        <v>0</v>
      </c>
      <c r="E61" s="69">
        <v>0</v>
      </c>
      <c r="F61" s="69">
        <v>0</v>
      </c>
      <c r="G61" s="69">
        <v>0</v>
      </c>
      <c r="H61" s="69">
        <v>0</v>
      </c>
      <c r="I61" s="69">
        <v>0</v>
      </c>
      <c r="J61" s="69">
        <v>0</v>
      </c>
      <c r="K61" s="125"/>
      <c r="L61" s="100"/>
      <c r="M61" s="100"/>
    </row>
    <row r="62" spans="1:13" ht="15.75" hidden="1">
      <c r="A62" s="209"/>
      <c r="B62" s="206"/>
      <c r="C62" s="22" t="s">
        <v>131</v>
      </c>
      <c r="D62" s="69">
        <v>0</v>
      </c>
      <c r="E62" s="69">
        <v>0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125"/>
      <c r="L62" s="100"/>
      <c r="M62" s="100"/>
    </row>
    <row r="63" spans="1:13" ht="15.75" hidden="1">
      <c r="A63" s="209"/>
      <c r="B63" s="206"/>
      <c r="C63" s="22" t="s">
        <v>132</v>
      </c>
      <c r="D63" s="69">
        <v>0</v>
      </c>
      <c r="E63" s="69">
        <v>0</v>
      </c>
      <c r="F63" s="69">
        <v>0</v>
      </c>
      <c r="G63" s="69">
        <v>0</v>
      </c>
      <c r="H63" s="69">
        <v>0</v>
      </c>
      <c r="I63" s="69">
        <v>0</v>
      </c>
      <c r="J63" s="69">
        <v>0</v>
      </c>
      <c r="K63" s="125"/>
      <c r="L63" s="100"/>
      <c r="M63" s="100"/>
    </row>
    <row r="64" spans="1:13" ht="15.75" hidden="1">
      <c r="A64" s="209"/>
      <c r="B64" s="206"/>
      <c r="C64" s="22" t="s">
        <v>50</v>
      </c>
      <c r="D64" s="69">
        <v>15000</v>
      </c>
      <c r="E64" s="69">
        <v>15000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125"/>
      <c r="L64" s="100"/>
      <c r="M64" s="100"/>
    </row>
    <row r="65" spans="1:13" ht="15.75" hidden="1">
      <c r="A65" s="210"/>
      <c r="B65" s="207"/>
      <c r="C65" s="22" t="s">
        <v>13</v>
      </c>
      <c r="D65" s="69">
        <v>0</v>
      </c>
      <c r="E65" s="69">
        <v>0</v>
      </c>
      <c r="F65" s="69">
        <v>0</v>
      </c>
      <c r="G65" s="69">
        <v>0</v>
      </c>
      <c r="H65" s="69">
        <v>0</v>
      </c>
      <c r="I65" s="69">
        <v>0</v>
      </c>
      <c r="J65" s="69">
        <v>0</v>
      </c>
      <c r="K65" s="125"/>
      <c r="L65" s="100"/>
      <c r="M65" s="100"/>
    </row>
    <row r="66" spans="1:13" ht="15.75" hidden="1">
      <c r="A66" s="194" t="s">
        <v>135</v>
      </c>
      <c r="B66" s="138" t="s">
        <v>106</v>
      </c>
      <c r="C66" s="20" t="s">
        <v>129</v>
      </c>
      <c r="D66" s="69">
        <f t="shared" ref="D66:J66" si="9">D68+D69+D70+D71+D72</f>
        <v>95008.2</v>
      </c>
      <c r="E66" s="69">
        <f t="shared" si="9"/>
        <v>95008.2</v>
      </c>
      <c r="F66" s="69">
        <f t="shared" si="9"/>
        <v>0</v>
      </c>
      <c r="G66" s="69">
        <f t="shared" si="9"/>
        <v>200000</v>
      </c>
      <c r="H66" s="69">
        <f t="shared" si="9"/>
        <v>0</v>
      </c>
      <c r="I66" s="69">
        <f t="shared" si="9"/>
        <v>200000</v>
      </c>
      <c r="J66" s="69">
        <f t="shared" si="9"/>
        <v>200000</v>
      </c>
      <c r="K66" s="125"/>
      <c r="L66" s="100"/>
      <c r="M66" s="100"/>
    </row>
    <row r="67" spans="1:13" ht="15.75" hidden="1">
      <c r="A67" s="195"/>
      <c r="B67" s="192"/>
      <c r="C67" s="22" t="s">
        <v>130</v>
      </c>
      <c r="D67" s="69"/>
      <c r="E67" s="69"/>
      <c r="F67" s="69"/>
      <c r="G67" s="69"/>
      <c r="H67" s="69"/>
      <c r="I67" s="69"/>
      <c r="J67" s="69"/>
      <c r="K67" s="125"/>
      <c r="L67" s="100"/>
      <c r="M67" s="100"/>
    </row>
    <row r="68" spans="1:13" ht="15.75" hidden="1">
      <c r="A68" s="195"/>
      <c r="B68" s="192"/>
      <c r="C68" s="22" t="s">
        <v>6</v>
      </c>
      <c r="D68" s="69">
        <v>0</v>
      </c>
      <c r="E68" s="69">
        <v>0</v>
      </c>
      <c r="F68" s="69">
        <v>0</v>
      </c>
      <c r="G68" s="69">
        <v>0</v>
      </c>
      <c r="H68" s="69">
        <v>0</v>
      </c>
      <c r="I68" s="69">
        <v>0</v>
      </c>
      <c r="J68" s="69">
        <v>0</v>
      </c>
      <c r="K68" s="125"/>
      <c r="L68" s="100"/>
      <c r="M68" s="100"/>
    </row>
    <row r="69" spans="1:13" ht="15.75" hidden="1">
      <c r="A69" s="195"/>
      <c r="B69" s="192"/>
      <c r="C69" s="22" t="s">
        <v>131</v>
      </c>
      <c r="D69" s="69">
        <v>0</v>
      </c>
      <c r="E69" s="69"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125"/>
      <c r="L69" s="100"/>
      <c r="M69" s="100"/>
    </row>
    <row r="70" spans="1:13" ht="15.75" hidden="1">
      <c r="A70" s="195"/>
      <c r="B70" s="192"/>
      <c r="C70" s="22" t="s">
        <v>132</v>
      </c>
      <c r="D70" s="69"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125"/>
      <c r="L70" s="100"/>
      <c r="M70" s="100"/>
    </row>
    <row r="71" spans="1:13" ht="15.75" hidden="1">
      <c r="A71" s="195"/>
      <c r="B71" s="192"/>
      <c r="C71" s="22" t="s">
        <v>50</v>
      </c>
      <c r="D71" s="69">
        <v>95008.2</v>
      </c>
      <c r="E71" s="69">
        <v>95008.2</v>
      </c>
      <c r="F71" s="69">
        <v>0</v>
      </c>
      <c r="G71" s="69">
        <v>200000</v>
      </c>
      <c r="H71" s="69">
        <v>0</v>
      </c>
      <c r="I71" s="69">
        <v>200000</v>
      </c>
      <c r="J71" s="69">
        <v>200000</v>
      </c>
      <c r="K71" s="125"/>
      <c r="L71" s="100"/>
      <c r="M71" s="100"/>
    </row>
    <row r="72" spans="1:13" ht="15.75" hidden="1">
      <c r="A72" s="196"/>
      <c r="B72" s="193"/>
      <c r="C72" s="22" t="s">
        <v>13</v>
      </c>
      <c r="D72" s="69">
        <v>0</v>
      </c>
      <c r="E72" s="69">
        <v>0</v>
      </c>
      <c r="F72" s="69">
        <v>0</v>
      </c>
      <c r="G72" s="69">
        <v>0</v>
      </c>
      <c r="H72" s="69">
        <v>0</v>
      </c>
      <c r="I72" s="69">
        <v>0</v>
      </c>
      <c r="J72" s="69">
        <v>0</v>
      </c>
      <c r="K72" s="125"/>
      <c r="L72" s="100"/>
      <c r="M72" s="100"/>
    </row>
    <row r="73" spans="1:13" ht="12.75" hidden="1" customHeight="1">
      <c r="A73" s="194" t="s">
        <v>107</v>
      </c>
      <c r="B73" s="138" t="s">
        <v>108</v>
      </c>
      <c r="C73" s="20" t="s">
        <v>129</v>
      </c>
      <c r="D73" s="69">
        <f t="shared" ref="D73:J73" si="10">D75+D76+D77+D78+D79</f>
        <v>4979885.4000000004</v>
      </c>
      <c r="E73" s="69">
        <f t="shared" si="10"/>
        <v>4825391.6500000004</v>
      </c>
      <c r="F73" s="69">
        <f t="shared" si="10"/>
        <v>0</v>
      </c>
      <c r="G73" s="69">
        <f t="shared" si="10"/>
        <v>5044808</v>
      </c>
      <c r="H73" s="69">
        <f t="shared" si="10"/>
        <v>0</v>
      </c>
      <c r="I73" s="69">
        <f t="shared" si="10"/>
        <v>5044808</v>
      </c>
      <c r="J73" s="69">
        <f t="shared" si="10"/>
        <v>5044808</v>
      </c>
      <c r="K73" s="125"/>
      <c r="L73" s="100"/>
      <c r="M73" s="100"/>
    </row>
    <row r="74" spans="1:13" ht="15.75" hidden="1">
      <c r="A74" s="195"/>
      <c r="B74" s="192"/>
      <c r="C74" s="22" t="s">
        <v>130</v>
      </c>
      <c r="D74" s="69"/>
      <c r="E74" s="69"/>
      <c r="F74" s="69"/>
      <c r="G74" s="69"/>
      <c r="H74" s="69"/>
      <c r="I74" s="69"/>
      <c r="J74" s="69"/>
      <c r="K74" s="125"/>
      <c r="L74" s="100"/>
      <c r="M74" s="100"/>
    </row>
    <row r="75" spans="1:13" ht="15.75" hidden="1">
      <c r="A75" s="195"/>
      <c r="B75" s="192"/>
      <c r="C75" s="22" t="s">
        <v>6</v>
      </c>
      <c r="D75" s="69">
        <v>0</v>
      </c>
      <c r="E75" s="69"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125"/>
      <c r="L75" s="100"/>
      <c r="M75" s="100"/>
    </row>
    <row r="76" spans="1:13" ht="15.75" hidden="1">
      <c r="A76" s="195"/>
      <c r="B76" s="192"/>
      <c r="C76" s="22" t="s">
        <v>131</v>
      </c>
      <c r="D76" s="69">
        <v>0</v>
      </c>
      <c r="E76" s="69">
        <v>0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125"/>
      <c r="L76" s="100"/>
      <c r="M76" s="100"/>
    </row>
    <row r="77" spans="1:13" ht="15.75" hidden="1">
      <c r="A77" s="195"/>
      <c r="B77" s="192"/>
      <c r="C77" s="22" t="s">
        <v>132</v>
      </c>
      <c r="D77" s="69">
        <v>0</v>
      </c>
      <c r="E77" s="69">
        <v>0</v>
      </c>
      <c r="F77" s="69">
        <v>0</v>
      </c>
      <c r="G77" s="69">
        <v>0</v>
      </c>
      <c r="H77" s="69">
        <v>0</v>
      </c>
      <c r="I77" s="69">
        <v>0</v>
      </c>
      <c r="J77" s="69">
        <v>0</v>
      </c>
      <c r="K77" s="125"/>
      <c r="L77" s="100"/>
      <c r="M77" s="100"/>
    </row>
    <row r="78" spans="1:13" ht="15.75" hidden="1">
      <c r="A78" s="195"/>
      <c r="B78" s="192"/>
      <c r="C78" s="22" t="s">
        <v>50</v>
      </c>
      <c r="D78" s="69">
        <v>4979885.4000000004</v>
      </c>
      <c r="E78" s="69">
        <v>4825391.6500000004</v>
      </c>
      <c r="F78" s="69">
        <v>0</v>
      </c>
      <c r="G78" s="69">
        <v>5044808</v>
      </c>
      <c r="H78" s="69">
        <v>0</v>
      </c>
      <c r="I78" s="69">
        <v>5044808</v>
      </c>
      <c r="J78" s="69">
        <v>5044808</v>
      </c>
      <c r="K78" s="125"/>
      <c r="L78" s="100"/>
      <c r="M78" s="100"/>
    </row>
    <row r="79" spans="1:13" ht="15.75" hidden="1">
      <c r="A79" s="196"/>
      <c r="B79" s="193"/>
      <c r="C79" s="22" t="s">
        <v>13</v>
      </c>
      <c r="D79" s="69">
        <v>0</v>
      </c>
      <c r="E79" s="69">
        <v>0</v>
      </c>
      <c r="F79" s="69">
        <v>0</v>
      </c>
      <c r="G79" s="69">
        <v>0</v>
      </c>
      <c r="H79" s="69">
        <v>0</v>
      </c>
      <c r="I79" s="69">
        <v>0</v>
      </c>
      <c r="J79" s="69">
        <v>0</v>
      </c>
      <c r="K79" s="125"/>
      <c r="L79" s="100"/>
      <c r="M79" s="100"/>
    </row>
    <row r="80" spans="1:13" ht="15.75" hidden="1">
      <c r="A80" s="194" t="s">
        <v>136</v>
      </c>
      <c r="B80" s="138" t="s">
        <v>110</v>
      </c>
      <c r="C80" s="20" t="s">
        <v>129</v>
      </c>
      <c r="D80" s="69">
        <f t="shared" ref="D80:J80" si="11">D82+D83+D84+D85+D86</f>
        <v>150430</v>
      </c>
      <c r="E80" s="69">
        <f t="shared" si="11"/>
        <v>150430</v>
      </c>
      <c r="F80" s="69">
        <f t="shared" si="11"/>
        <v>0</v>
      </c>
      <c r="G80" s="69">
        <f t="shared" si="11"/>
        <v>148470</v>
      </c>
      <c r="H80" s="69">
        <f t="shared" si="11"/>
        <v>0</v>
      </c>
      <c r="I80" s="69">
        <f t="shared" si="11"/>
        <v>148470</v>
      </c>
      <c r="J80" s="69">
        <f t="shared" si="11"/>
        <v>148470</v>
      </c>
      <c r="K80" s="125"/>
      <c r="L80" s="100"/>
      <c r="M80" s="100"/>
    </row>
    <row r="81" spans="1:13" ht="15.75" hidden="1">
      <c r="A81" s="195"/>
      <c r="B81" s="192"/>
      <c r="C81" s="22" t="s">
        <v>130</v>
      </c>
      <c r="D81" s="69"/>
      <c r="E81" s="69"/>
      <c r="F81" s="69"/>
      <c r="G81" s="69"/>
      <c r="H81" s="69"/>
      <c r="I81" s="69"/>
      <c r="J81" s="69"/>
      <c r="K81" s="125"/>
      <c r="L81" s="100"/>
      <c r="M81" s="100"/>
    </row>
    <row r="82" spans="1:13" ht="15.75" hidden="1">
      <c r="A82" s="195"/>
      <c r="B82" s="192"/>
      <c r="C82" s="22" t="s">
        <v>6</v>
      </c>
      <c r="D82" s="69">
        <v>0</v>
      </c>
      <c r="E82" s="69"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125"/>
      <c r="L82" s="100"/>
      <c r="M82" s="100"/>
    </row>
    <row r="83" spans="1:13" ht="15.75" hidden="1">
      <c r="A83" s="195"/>
      <c r="B83" s="192"/>
      <c r="C83" s="22" t="s">
        <v>131</v>
      </c>
      <c r="D83" s="69"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125"/>
      <c r="L83" s="100"/>
      <c r="M83" s="100"/>
    </row>
    <row r="84" spans="1:13" ht="15.75" hidden="1">
      <c r="A84" s="195"/>
      <c r="B84" s="192"/>
      <c r="C84" s="22" t="s">
        <v>132</v>
      </c>
      <c r="D84" s="69">
        <v>0</v>
      </c>
      <c r="E84" s="69">
        <v>0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125"/>
      <c r="L84" s="100"/>
      <c r="M84" s="100"/>
    </row>
    <row r="85" spans="1:13" ht="15.75" hidden="1">
      <c r="A85" s="195"/>
      <c r="B85" s="192"/>
      <c r="C85" s="22" t="s">
        <v>50</v>
      </c>
      <c r="D85" s="69">
        <v>150430</v>
      </c>
      <c r="E85" s="69">
        <v>150430</v>
      </c>
      <c r="F85" s="69">
        <v>0</v>
      </c>
      <c r="G85" s="69">
        <v>148470</v>
      </c>
      <c r="H85" s="69">
        <v>0</v>
      </c>
      <c r="I85" s="69">
        <v>148470</v>
      </c>
      <c r="J85" s="69">
        <v>148470</v>
      </c>
      <c r="K85" s="125"/>
      <c r="L85" s="100"/>
      <c r="M85" s="100"/>
    </row>
    <row r="86" spans="1:13" ht="15.75" hidden="1">
      <c r="A86" s="196"/>
      <c r="B86" s="193"/>
      <c r="C86" s="22" t="s">
        <v>13</v>
      </c>
      <c r="D86" s="69"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125"/>
      <c r="L86" s="100"/>
      <c r="M86" s="100"/>
    </row>
    <row r="87" spans="1:13" ht="15.75" hidden="1">
      <c r="A87" s="194" t="s">
        <v>137</v>
      </c>
      <c r="B87" s="138" t="s">
        <v>111</v>
      </c>
      <c r="C87" s="20" t="s">
        <v>129</v>
      </c>
      <c r="D87" s="69">
        <f t="shared" ref="D87:J87" si="12">D89+D90+D91+D92+D93</f>
        <v>1504300</v>
      </c>
      <c r="E87" s="69">
        <f t="shared" si="12"/>
        <v>1313789.1399999999</v>
      </c>
      <c r="F87" s="69">
        <f t="shared" si="12"/>
        <v>0</v>
      </c>
      <c r="G87" s="69">
        <f t="shared" si="12"/>
        <v>1484700</v>
      </c>
      <c r="H87" s="69">
        <f t="shared" si="12"/>
        <v>0</v>
      </c>
      <c r="I87" s="69">
        <f t="shared" si="12"/>
        <v>1484700</v>
      </c>
      <c r="J87" s="69">
        <f t="shared" si="12"/>
        <v>1484700</v>
      </c>
      <c r="K87" s="125"/>
      <c r="L87" s="100"/>
      <c r="M87" s="100"/>
    </row>
    <row r="88" spans="1:13" ht="15.75" hidden="1">
      <c r="A88" s="195"/>
      <c r="B88" s="192"/>
      <c r="C88" s="22" t="s">
        <v>130</v>
      </c>
      <c r="D88" s="69"/>
      <c r="E88" s="69"/>
      <c r="F88" s="69"/>
      <c r="G88" s="69"/>
      <c r="H88" s="69"/>
      <c r="I88" s="69"/>
      <c r="J88" s="69"/>
      <c r="K88" s="125"/>
      <c r="L88" s="100"/>
      <c r="M88" s="100"/>
    </row>
    <row r="89" spans="1:13" ht="15.75" hidden="1">
      <c r="A89" s="195"/>
      <c r="B89" s="192"/>
      <c r="C89" s="22" t="s">
        <v>6</v>
      </c>
      <c r="D89" s="69">
        <v>0</v>
      </c>
      <c r="E89" s="69"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125"/>
      <c r="L89" s="100"/>
      <c r="M89" s="100"/>
    </row>
    <row r="90" spans="1:13" ht="15.75" hidden="1">
      <c r="A90" s="195"/>
      <c r="B90" s="192"/>
      <c r="C90" s="22" t="s">
        <v>131</v>
      </c>
      <c r="D90" s="69">
        <v>1504300</v>
      </c>
      <c r="E90" s="69">
        <v>1313789.1399999999</v>
      </c>
      <c r="F90" s="69">
        <v>0</v>
      </c>
      <c r="G90" s="69">
        <v>1484700</v>
      </c>
      <c r="H90" s="69">
        <v>0</v>
      </c>
      <c r="I90" s="69">
        <v>1484700</v>
      </c>
      <c r="J90" s="69">
        <v>1484700</v>
      </c>
      <c r="K90" s="125"/>
      <c r="L90" s="100"/>
      <c r="M90" s="100"/>
    </row>
    <row r="91" spans="1:13" ht="15.75" hidden="1">
      <c r="A91" s="195"/>
      <c r="B91" s="192"/>
      <c r="C91" s="22" t="s">
        <v>132</v>
      </c>
      <c r="D91" s="69">
        <v>0</v>
      </c>
      <c r="E91" s="69">
        <v>0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125"/>
      <c r="L91" s="100"/>
      <c r="M91" s="100"/>
    </row>
    <row r="92" spans="1:13" ht="15.75" hidden="1">
      <c r="A92" s="195"/>
      <c r="B92" s="192"/>
      <c r="C92" s="22" t="s">
        <v>50</v>
      </c>
      <c r="D92" s="69">
        <v>0</v>
      </c>
      <c r="E92" s="69">
        <v>0</v>
      </c>
      <c r="F92" s="69">
        <v>0</v>
      </c>
      <c r="G92" s="69">
        <v>0</v>
      </c>
      <c r="H92" s="69">
        <v>0</v>
      </c>
      <c r="I92" s="69">
        <v>0</v>
      </c>
      <c r="J92" s="69">
        <v>0</v>
      </c>
      <c r="K92" s="125"/>
      <c r="L92" s="100"/>
      <c r="M92" s="100"/>
    </row>
    <row r="93" spans="1:13" ht="15.75" hidden="1">
      <c r="A93" s="196"/>
      <c r="B93" s="193"/>
      <c r="C93" s="22" t="s">
        <v>13</v>
      </c>
      <c r="D93" s="69"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125"/>
      <c r="L93" s="100"/>
      <c r="M93" s="100"/>
    </row>
    <row r="94" spans="1:13" ht="32.25" hidden="1" customHeight="1">
      <c r="A94" s="194" t="s">
        <v>113</v>
      </c>
      <c r="B94" s="212" t="s">
        <v>114</v>
      </c>
      <c r="C94" s="23" t="s">
        <v>129</v>
      </c>
      <c r="D94" s="69">
        <f t="shared" ref="D94:J94" si="13">D96+D97+D98+D99+D100</f>
        <v>0</v>
      </c>
      <c r="E94" s="69">
        <f t="shared" si="13"/>
        <v>0</v>
      </c>
      <c r="F94" s="69">
        <f t="shared" si="13"/>
        <v>0</v>
      </c>
      <c r="G94" s="69">
        <f t="shared" si="13"/>
        <v>20000</v>
      </c>
      <c r="H94" s="69">
        <f t="shared" si="13"/>
        <v>0</v>
      </c>
      <c r="I94" s="69">
        <f t="shared" si="13"/>
        <v>20000</v>
      </c>
      <c r="J94" s="69">
        <f t="shared" si="13"/>
        <v>20000</v>
      </c>
      <c r="K94" s="125"/>
      <c r="L94" s="100"/>
      <c r="M94" s="100"/>
    </row>
    <row r="95" spans="1:13" ht="15.75" hidden="1">
      <c r="A95" s="195"/>
      <c r="B95" s="213"/>
      <c r="C95" s="22" t="s">
        <v>130</v>
      </c>
      <c r="D95" s="69"/>
      <c r="E95" s="69"/>
      <c r="F95" s="69"/>
      <c r="G95" s="69"/>
      <c r="H95" s="69"/>
      <c r="I95" s="69"/>
      <c r="J95" s="69"/>
      <c r="K95" s="125"/>
      <c r="L95" s="100"/>
      <c r="M95" s="100"/>
    </row>
    <row r="96" spans="1:13" ht="15.75" hidden="1">
      <c r="A96" s="195"/>
      <c r="B96" s="213"/>
      <c r="C96" s="22" t="s">
        <v>6</v>
      </c>
      <c r="D96" s="69"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125"/>
      <c r="L96" s="100"/>
      <c r="M96" s="100"/>
    </row>
    <row r="97" spans="1:13" ht="15.75" hidden="1">
      <c r="A97" s="195"/>
      <c r="B97" s="213"/>
      <c r="C97" s="22" t="s">
        <v>131</v>
      </c>
      <c r="D97" s="69">
        <v>0</v>
      </c>
      <c r="E97" s="69">
        <v>0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125"/>
      <c r="L97" s="100"/>
      <c r="M97" s="100"/>
    </row>
    <row r="98" spans="1:13" ht="15.75" hidden="1">
      <c r="A98" s="195"/>
      <c r="B98" s="213"/>
      <c r="C98" s="22" t="s">
        <v>132</v>
      </c>
      <c r="D98" s="69">
        <v>0</v>
      </c>
      <c r="E98" s="69">
        <v>0</v>
      </c>
      <c r="F98" s="69">
        <v>0</v>
      </c>
      <c r="G98" s="69">
        <v>0</v>
      </c>
      <c r="H98" s="69">
        <v>0</v>
      </c>
      <c r="I98" s="69">
        <v>0</v>
      </c>
      <c r="J98" s="69">
        <v>0</v>
      </c>
      <c r="K98" s="125"/>
      <c r="L98" s="100"/>
      <c r="M98" s="100"/>
    </row>
    <row r="99" spans="1:13" ht="59.25" hidden="1" customHeight="1">
      <c r="A99" s="195"/>
      <c r="B99" s="213"/>
      <c r="C99" s="26" t="s">
        <v>50</v>
      </c>
      <c r="D99" s="69">
        <v>0</v>
      </c>
      <c r="E99" s="69">
        <v>0</v>
      </c>
      <c r="F99" s="69">
        <v>0</v>
      </c>
      <c r="G99" s="69">
        <v>20000</v>
      </c>
      <c r="H99" s="69">
        <v>0</v>
      </c>
      <c r="I99" s="69">
        <v>20000</v>
      </c>
      <c r="J99" s="69">
        <v>20000</v>
      </c>
      <c r="K99" s="125"/>
      <c r="L99" s="100"/>
      <c r="M99" s="100"/>
    </row>
    <row r="100" spans="1:13" ht="24.75" hidden="1" customHeight="1">
      <c r="A100" s="196"/>
      <c r="B100" s="214"/>
      <c r="C100" s="22" t="s">
        <v>13</v>
      </c>
      <c r="D100" s="69">
        <v>0</v>
      </c>
      <c r="E100" s="69">
        <v>0</v>
      </c>
      <c r="F100" s="69">
        <v>0</v>
      </c>
      <c r="G100" s="69">
        <v>0</v>
      </c>
      <c r="H100" s="69">
        <v>0</v>
      </c>
      <c r="I100" s="69">
        <v>0</v>
      </c>
      <c r="J100" s="69">
        <v>0</v>
      </c>
      <c r="K100" s="125"/>
      <c r="L100" s="100"/>
      <c r="M100" s="100"/>
    </row>
    <row r="101" spans="1:13" ht="21" hidden="1" customHeight="1">
      <c r="A101" s="194" t="s">
        <v>115</v>
      </c>
      <c r="B101" s="138" t="s">
        <v>116</v>
      </c>
      <c r="C101" s="23" t="s">
        <v>129</v>
      </c>
      <c r="D101" s="69">
        <f t="shared" ref="D101:J101" si="14">D103+D104+D105+D106+D107</f>
        <v>1000</v>
      </c>
      <c r="E101" s="69">
        <f t="shared" si="14"/>
        <v>1000</v>
      </c>
      <c r="F101" s="69">
        <f t="shared" si="14"/>
        <v>0</v>
      </c>
      <c r="G101" s="69">
        <f t="shared" si="14"/>
        <v>0</v>
      </c>
      <c r="H101" s="69">
        <f t="shared" si="14"/>
        <v>0</v>
      </c>
      <c r="I101" s="69">
        <f t="shared" si="14"/>
        <v>0</v>
      </c>
      <c r="J101" s="69">
        <f t="shared" si="14"/>
        <v>0</v>
      </c>
      <c r="K101" s="125"/>
      <c r="L101" s="100"/>
      <c r="M101" s="100"/>
    </row>
    <row r="102" spans="1:13" ht="15.75" hidden="1">
      <c r="A102" s="195"/>
      <c r="B102" s="192"/>
      <c r="C102" s="22" t="s">
        <v>130</v>
      </c>
      <c r="D102" s="69"/>
      <c r="E102" s="69"/>
      <c r="F102" s="69"/>
      <c r="G102" s="69"/>
      <c r="H102" s="69"/>
      <c r="I102" s="69"/>
      <c r="J102" s="69"/>
      <c r="K102" s="125"/>
      <c r="L102" s="100"/>
      <c r="M102" s="100"/>
    </row>
    <row r="103" spans="1:13" ht="15.75" hidden="1">
      <c r="A103" s="195"/>
      <c r="B103" s="192"/>
      <c r="C103" s="22" t="s">
        <v>6</v>
      </c>
      <c r="D103" s="69">
        <v>0</v>
      </c>
      <c r="E103" s="69">
        <v>0</v>
      </c>
      <c r="F103" s="69">
        <v>0</v>
      </c>
      <c r="G103" s="69">
        <v>0</v>
      </c>
      <c r="H103" s="69">
        <v>0</v>
      </c>
      <c r="I103" s="69">
        <v>0</v>
      </c>
      <c r="J103" s="69">
        <v>0</v>
      </c>
      <c r="K103" s="125"/>
      <c r="L103" s="100"/>
      <c r="M103" s="100"/>
    </row>
    <row r="104" spans="1:13" ht="15.75" hidden="1">
      <c r="A104" s="195"/>
      <c r="B104" s="192"/>
      <c r="C104" s="22" t="s">
        <v>131</v>
      </c>
      <c r="D104" s="69">
        <v>0</v>
      </c>
      <c r="E104" s="69">
        <v>0</v>
      </c>
      <c r="F104" s="69">
        <v>0</v>
      </c>
      <c r="G104" s="69">
        <v>0</v>
      </c>
      <c r="H104" s="69">
        <v>0</v>
      </c>
      <c r="I104" s="69">
        <v>0</v>
      </c>
      <c r="J104" s="69">
        <v>0</v>
      </c>
      <c r="K104" s="125"/>
      <c r="L104" s="100"/>
      <c r="M104" s="100"/>
    </row>
    <row r="105" spans="1:13" ht="15.75" hidden="1">
      <c r="A105" s="195"/>
      <c r="B105" s="192"/>
      <c r="C105" s="22" t="s">
        <v>132</v>
      </c>
      <c r="D105" s="69"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125"/>
      <c r="L105" s="100"/>
      <c r="M105" s="100"/>
    </row>
    <row r="106" spans="1:13" ht="19.5" hidden="1" customHeight="1">
      <c r="A106" s="195"/>
      <c r="B106" s="192"/>
      <c r="C106" s="25" t="s">
        <v>50</v>
      </c>
      <c r="D106" s="69">
        <v>1000</v>
      </c>
      <c r="E106" s="69">
        <v>1000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125"/>
      <c r="L106" s="100"/>
      <c r="M106" s="100"/>
    </row>
    <row r="107" spans="1:13" ht="15.75" hidden="1">
      <c r="A107" s="196"/>
      <c r="B107" s="193"/>
      <c r="C107" s="22" t="s">
        <v>13</v>
      </c>
      <c r="D107" s="69">
        <v>0</v>
      </c>
      <c r="E107" s="69">
        <v>0</v>
      </c>
      <c r="F107" s="69">
        <v>0</v>
      </c>
      <c r="G107" s="69">
        <v>0</v>
      </c>
      <c r="H107" s="69">
        <v>0</v>
      </c>
      <c r="I107" s="69">
        <v>0</v>
      </c>
      <c r="J107" s="69">
        <v>0</v>
      </c>
      <c r="K107" s="125"/>
      <c r="L107" s="100"/>
      <c r="M107" s="100"/>
    </row>
    <row r="108" spans="1:13" ht="24.75" hidden="1" customHeight="1">
      <c r="A108" s="194" t="s">
        <v>117</v>
      </c>
      <c r="B108" s="138" t="s">
        <v>118</v>
      </c>
      <c r="C108" s="23" t="s">
        <v>129</v>
      </c>
      <c r="D108" s="69">
        <f t="shared" ref="D108:J108" si="15">D110+D111+D112+D113+D114</f>
        <v>0</v>
      </c>
      <c r="E108" s="69">
        <f t="shared" si="15"/>
        <v>0</v>
      </c>
      <c r="F108" s="69">
        <f t="shared" si="15"/>
        <v>0</v>
      </c>
      <c r="G108" s="69">
        <f t="shared" si="15"/>
        <v>20000</v>
      </c>
      <c r="H108" s="69">
        <f t="shared" si="15"/>
        <v>0</v>
      </c>
      <c r="I108" s="69">
        <f t="shared" si="15"/>
        <v>20000</v>
      </c>
      <c r="J108" s="69">
        <f t="shared" si="15"/>
        <v>20000</v>
      </c>
      <c r="K108" s="125"/>
      <c r="L108" s="100"/>
      <c r="M108" s="100"/>
    </row>
    <row r="109" spans="1:13" ht="15.75" hidden="1">
      <c r="A109" s="195"/>
      <c r="B109" s="192"/>
      <c r="C109" s="22" t="s">
        <v>130</v>
      </c>
      <c r="D109" s="69"/>
      <c r="E109" s="69"/>
      <c r="F109" s="69"/>
      <c r="G109" s="69"/>
      <c r="H109" s="69"/>
      <c r="I109" s="69"/>
      <c r="J109" s="69"/>
      <c r="K109" s="125"/>
      <c r="L109" s="100"/>
      <c r="M109" s="100"/>
    </row>
    <row r="110" spans="1:13" ht="15.75" hidden="1">
      <c r="A110" s="195"/>
      <c r="B110" s="192"/>
      <c r="C110" s="22" t="s">
        <v>6</v>
      </c>
      <c r="D110" s="69">
        <v>0</v>
      </c>
      <c r="E110" s="69">
        <v>0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125"/>
      <c r="L110" s="100"/>
      <c r="M110" s="100"/>
    </row>
    <row r="111" spans="1:13" ht="15.75" hidden="1">
      <c r="A111" s="195"/>
      <c r="B111" s="192"/>
      <c r="C111" s="22" t="s">
        <v>131</v>
      </c>
      <c r="D111" s="69">
        <v>0</v>
      </c>
      <c r="E111" s="69">
        <v>0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125"/>
      <c r="L111" s="100"/>
      <c r="M111" s="100"/>
    </row>
    <row r="112" spans="1:13" ht="15.75" hidden="1">
      <c r="A112" s="195"/>
      <c r="B112" s="192"/>
      <c r="C112" s="22" t="s">
        <v>132</v>
      </c>
      <c r="D112" s="69"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125"/>
      <c r="L112" s="100"/>
      <c r="M112" s="100"/>
    </row>
    <row r="113" spans="1:13" ht="21" hidden="1" customHeight="1">
      <c r="A113" s="195"/>
      <c r="B113" s="192"/>
      <c r="C113" s="25" t="s">
        <v>50</v>
      </c>
      <c r="D113" s="69">
        <v>0</v>
      </c>
      <c r="E113" s="69">
        <v>0</v>
      </c>
      <c r="F113" s="69">
        <v>0</v>
      </c>
      <c r="G113" s="69">
        <v>20000</v>
      </c>
      <c r="H113" s="69">
        <v>0</v>
      </c>
      <c r="I113" s="69">
        <v>20000</v>
      </c>
      <c r="J113" s="69">
        <v>20000</v>
      </c>
      <c r="K113" s="125"/>
      <c r="L113" s="100"/>
      <c r="M113" s="100"/>
    </row>
    <row r="114" spans="1:13" ht="15.75" hidden="1">
      <c r="A114" s="196"/>
      <c r="B114" s="193"/>
      <c r="C114" s="22" t="s">
        <v>13</v>
      </c>
      <c r="D114" s="69">
        <v>0</v>
      </c>
      <c r="E114" s="69">
        <v>0</v>
      </c>
      <c r="F114" s="69">
        <v>0</v>
      </c>
      <c r="G114" s="69">
        <v>0</v>
      </c>
      <c r="H114" s="69">
        <v>0</v>
      </c>
      <c r="I114" s="69">
        <v>0</v>
      </c>
      <c r="J114" s="69">
        <v>0</v>
      </c>
      <c r="K114" s="125"/>
      <c r="L114" s="100"/>
      <c r="M114" s="100"/>
    </row>
    <row r="115" spans="1:13" ht="18.75" hidden="1" customHeight="1">
      <c r="A115" s="194" t="s">
        <v>138</v>
      </c>
      <c r="B115" s="138" t="s">
        <v>142</v>
      </c>
      <c r="C115" s="23" t="s">
        <v>129</v>
      </c>
      <c r="D115" s="69">
        <f t="shared" ref="D115:J115" si="16">D117+D118+D119+D120+D121</f>
        <v>100000</v>
      </c>
      <c r="E115" s="69">
        <f t="shared" si="16"/>
        <v>100000</v>
      </c>
      <c r="F115" s="69">
        <f t="shared" si="16"/>
        <v>0</v>
      </c>
      <c r="G115" s="69">
        <f t="shared" si="16"/>
        <v>0</v>
      </c>
      <c r="H115" s="69">
        <f t="shared" si="16"/>
        <v>0</v>
      </c>
      <c r="I115" s="69">
        <f t="shared" si="16"/>
        <v>0</v>
      </c>
      <c r="J115" s="69">
        <f t="shared" si="16"/>
        <v>0</v>
      </c>
      <c r="K115" s="125"/>
      <c r="L115" s="100"/>
      <c r="M115" s="100"/>
    </row>
    <row r="116" spans="1:13" ht="15.75" hidden="1">
      <c r="A116" s="195"/>
      <c r="B116" s="192"/>
      <c r="C116" s="22" t="s">
        <v>130</v>
      </c>
      <c r="D116" s="69"/>
      <c r="E116" s="69"/>
      <c r="F116" s="69"/>
      <c r="G116" s="69"/>
      <c r="H116" s="69"/>
      <c r="I116" s="69"/>
      <c r="J116" s="69"/>
      <c r="K116" s="125"/>
      <c r="L116" s="100"/>
      <c r="M116" s="100"/>
    </row>
    <row r="117" spans="1:13" ht="15.75" hidden="1">
      <c r="A117" s="195"/>
      <c r="B117" s="192"/>
      <c r="C117" s="22" t="s">
        <v>6</v>
      </c>
      <c r="D117" s="69">
        <v>0</v>
      </c>
      <c r="E117" s="69">
        <v>0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125"/>
      <c r="L117" s="100"/>
      <c r="M117" s="100"/>
    </row>
    <row r="118" spans="1:13" ht="15.75" hidden="1">
      <c r="A118" s="195"/>
      <c r="B118" s="192"/>
      <c r="C118" s="22" t="s">
        <v>131</v>
      </c>
      <c r="D118" s="69">
        <v>100000</v>
      </c>
      <c r="E118" s="69">
        <v>100000</v>
      </c>
      <c r="F118" s="69">
        <v>0</v>
      </c>
      <c r="G118" s="69">
        <v>0</v>
      </c>
      <c r="H118" s="69">
        <v>0</v>
      </c>
      <c r="I118" s="69">
        <v>0</v>
      </c>
      <c r="J118" s="69">
        <v>0</v>
      </c>
      <c r="K118" s="125"/>
      <c r="L118" s="100"/>
      <c r="M118" s="100"/>
    </row>
    <row r="119" spans="1:13" ht="15.75" hidden="1">
      <c r="A119" s="195"/>
      <c r="B119" s="192"/>
      <c r="C119" s="22" t="s">
        <v>132</v>
      </c>
      <c r="D119" s="69"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125"/>
      <c r="L119" s="100"/>
      <c r="M119" s="100"/>
    </row>
    <row r="120" spans="1:13" ht="18" hidden="1" customHeight="1">
      <c r="A120" s="195"/>
      <c r="B120" s="192"/>
      <c r="C120" s="25" t="s">
        <v>50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v>0</v>
      </c>
      <c r="K120" s="125"/>
      <c r="L120" s="100"/>
      <c r="M120" s="100"/>
    </row>
    <row r="121" spans="1:13" ht="15.75" hidden="1">
      <c r="A121" s="196"/>
      <c r="B121" s="193"/>
      <c r="C121" s="22" t="s">
        <v>13</v>
      </c>
      <c r="D121" s="69">
        <v>0</v>
      </c>
      <c r="E121" s="69">
        <v>0</v>
      </c>
      <c r="F121" s="69">
        <v>0</v>
      </c>
      <c r="G121" s="69">
        <v>0</v>
      </c>
      <c r="H121" s="69">
        <v>0</v>
      </c>
      <c r="I121" s="69">
        <v>0</v>
      </c>
      <c r="J121" s="69">
        <v>0</v>
      </c>
      <c r="K121" s="125"/>
      <c r="L121" s="100"/>
      <c r="M121" s="100"/>
    </row>
    <row r="122" spans="1:13" ht="21" customHeight="1">
      <c r="A122" s="194" t="s">
        <v>112</v>
      </c>
      <c r="B122" s="138" t="s">
        <v>120</v>
      </c>
      <c r="C122" s="23" t="s">
        <v>129</v>
      </c>
      <c r="D122" s="69">
        <v>15832240</v>
      </c>
      <c r="E122" s="69">
        <v>13305600</v>
      </c>
      <c r="F122" s="69">
        <f>F124+F125+F126+F127+F128</f>
        <v>7862400</v>
      </c>
      <c r="G122" s="69">
        <f>G124+G125+G126+G127+G128</f>
        <v>7862400</v>
      </c>
      <c r="H122" s="69">
        <f>H124+H125+H126+H127+H128</f>
        <v>7862400</v>
      </c>
      <c r="I122" s="69">
        <v>1512000</v>
      </c>
      <c r="J122" s="69">
        <v>1512000</v>
      </c>
      <c r="K122" s="125"/>
      <c r="L122" s="100"/>
      <c r="M122" s="100"/>
    </row>
    <row r="123" spans="1:13" ht="15.75">
      <c r="A123" s="195"/>
      <c r="B123" s="192"/>
      <c r="C123" s="22" t="s">
        <v>130</v>
      </c>
      <c r="D123" s="69"/>
      <c r="E123" s="69"/>
      <c r="F123" s="69"/>
      <c r="G123" s="69"/>
      <c r="H123" s="69"/>
      <c r="I123" s="69"/>
      <c r="J123" s="69"/>
      <c r="K123" s="125"/>
      <c r="L123" s="100"/>
      <c r="M123" s="100"/>
    </row>
    <row r="124" spans="1:13" ht="15.75">
      <c r="A124" s="195"/>
      <c r="B124" s="192"/>
      <c r="C124" s="22" t="s">
        <v>6</v>
      </c>
      <c r="D124" s="69">
        <v>2235600</v>
      </c>
      <c r="E124" s="69">
        <v>1944000</v>
      </c>
      <c r="F124" s="69">
        <v>1779676.85</v>
      </c>
      <c r="G124" s="69">
        <v>1779676.85</v>
      </c>
      <c r="H124" s="69">
        <v>1779676.85</v>
      </c>
      <c r="I124" s="69">
        <f>N131+N138+N145</f>
        <v>0</v>
      </c>
      <c r="J124" s="69">
        <f>O131+O138+O145</f>
        <v>0</v>
      </c>
      <c r="K124" s="125"/>
      <c r="L124" s="100"/>
      <c r="M124" s="100"/>
    </row>
    <row r="125" spans="1:13" ht="15.75">
      <c r="A125" s="195"/>
      <c r="B125" s="192"/>
      <c r="C125" s="22" t="s">
        <v>131</v>
      </c>
      <c r="D125" s="69">
        <v>5961600</v>
      </c>
      <c r="E125" s="69">
        <v>5184000</v>
      </c>
      <c r="F125" s="69">
        <v>3739123.15</v>
      </c>
      <c r="G125" s="69">
        <v>3739123.15</v>
      </c>
      <c r="H125" s="69">
        <v>3739123.15</v>
      </c>
      <c r="I125" s="69">
        <f>N132+N139+N146</f>
        <v>0</v>
      </c>
      <c r="J125" s="69">
        <f>O132+O139+O146</f>
        <v>0</v>
      </c>
      <c r="K125" s="125"/>
      <c r="L125" s="100"/>
      <c r="M125" s="100"/>
    </row>
    <row r="126" spans="1:13" ht="15.75">
      <c r="A126" s="195"/>
      <c r="B126" s="192"/>
      <c r="C126" s="22" t="s">
        <v>132</v>
      </c>
      <c r="D126" s="69">
        <v>0</v>
      </c>
      <c r="E126" s="69">
        <v>0</v>
      </c>
      <c r="F126" s="69">
        <v>0</v>
      </c>
      <c r="G126" s="69">
        <v>0</v>
      </c>
      <c r="H126" s="69">
        <v>0</v>
      </c>
      <c r="I126" s="69">
        <v>0</v>
      </c>
      <c r="J126" s="69">
        <v>0</v>
      </c>
      <c r="K126" s="125"/>
      <c r="L126" s="100"/>
      <c r="M126" s="100"/>
    </row>
    <row r="127" spans="1:13" ht="15.75">
      <c r="A127" s="195"/>
      <c r="B127" s="192"/>
      <c r="C127" s="22" t="s">
        <v>50</v>
      </c>
      <c r="D127" s="69">
        <v>7635040</v>
      </c>
      <c r="E127" s="69">
        <v>6177600</v>
      </c>
      <c r="F127" s="69">
        <v>2343600</v>
      </c>
      <c r="G127" s="69">
        <v>2343600</v>
      </c>
      <c r="H127" s="69">
        <v>2343600</v>
      </c>
      <c r="I127" s="69">
        <v>1512000</v>
      </c>
      <c r="J127" s="69">
        <v>1512000</v>
      </c>
      <c r="K127" s="125"/>
      <c r="L127" s="100"/>
      <c r="M127" s="100"/>
    </row>
    <row r="128" spans="1:13" ht="15.75">
      <c r="A128" s="196"/>
      <c r="B128" s="193"/>
      <c r="C128" s="22" t="s">
        <v>13</v>
      </c>
      <c r="D128" s="69">
        <v>0</v>
      </c>
      <c r="E128" s="69">
        <v>0</v>
      </c>
      <c r="F128" s="69">
        <v>0</v>
      </c>
      <c r="G128" s="69">
        <v>0</v>
      </c>
      <c r="H128" s="69">
        <v>0</v>
      </c>
      <c r="I128" s="69">
        <v>0</v>
      </c>
      <c r="J128" s="69">
        <v>0</v>
      </c>
      <c r="K128" s="125"/>
      <c r="L128" s="100"/>
      <c r="M128" s="100"/>
    </row>
    <row r="129" spans="1:16" hidden="1">
      <c r="A129" s="187" t="s">
        <v>121</v>
      </c>
      <c r="B129" s="217" t="s">
        <v>122</v>
      </c>
      <c r="C129" s="20" t="s">
        <v>129</v>
      </c>
      <c r="D129" s="14">
        <f>D131+D132+D133+D134+D135</f>
        <v>10192927.949999999</v>
      </c>
      <c r="E129" s="14">
        <f>E131+E132+E133+E134+E135</f>
        <v>8024287.9500000002</v>
      </c>
      <c r="F129" s="14">
        <f>F131+F132+F133+F134+F135</f>
        <v>0</v>
      </c>
      <c r="G129" s="14">
        <f>G131+G132+G133+G134+G135</f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f>L131+L132+L133+L134+L135</f>
        <v>7000000</v>
      </c>
      <c r="M129" s="14">
        <f>M131+M132+M133+M134+M135</f>
        <v>0</v>
      </c>
      <c r="N129" s="14">
        <f>N131+N132+N133+N134+N135</f>
        <v>7000000</v>
      </c>
      <c r="O129" s="14">
        <f>O131+O132+O133+O134+O135</f>
        <v>7000000</v>
      </c>
      <c r="P129" s="21"/>
    </row>
    <row r="130" spans="1:16" hidden="1">
      <c r="A130" s="220"/>
      <c r="B130" s="222"/>
      <c r="C130" s="22" t="s">
        <v>130</v>
      </c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21"/>
    </row>
    <row r="131" spans="1:16" hidden="1">
      <c r="A131" s="220"/>
      <c r="B131" s="222"/>
      <c r="C131" s="22" t="s">
        <v>6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21"/>
    </row>
    <row r="132" spans="1:16" hidden="1">
      <c r="A132" s="220"/>
      <c r="B132" s="222"/>
      <c r="C132" s="22" t="s">
        <v>131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21"/>
    </row>
    <row r="133" spans="1:16" hidden="1">
      <c r="A133" s="220"/>
      <c r="B133" s="222"/>
      <c r="C133" s="22" t="s">
        <v>132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21"/>
    </row>
    <row r="134" spans="1:16" hidden="1">
      <c r="A134" s="220"/>
      <c r="B134" s="222"/>
      <c r="C134" s="22" t="s">
        <v>50</v>
      </c>
      <c r="D134" s="14">
        <v>10192927.949999999</v>
      </c>
      <c r="E134" s="14">
        <v>8024287.9500000002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7000000</v>
      </c>
      <c r="M134" s="14">
        <v>0</v>
      </c>
      <c r="N134" s="14">
        <v>7000000</v>
      </c>
      <c r="O134" s="14">
        <v>7000000</v>
      </c>
      <c r="P134" s="21"/>
    </row>
    <row r="135" spans="1:16" hidden="1">
      <c r="A135" s="221"/>
      <c r="B135" s="223"/>
      <c r="C135" s="22" t="s">
        <v>13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21"/>
    </row>
    <row r="136" spans="1:16" ht="15" hidden="1">
      <c r="A136" s="187" t="s">
        <v>124</v>
      </c>
      <c r="B136" s="217" t="s">
        <v>125</v>
      </c>
      <c r="C136" s="23" t="s">
        <v>129</v>
      </c>
      <c r="D136" s="24">
        <f>D138+D139+D140+D141+D142</f>
        <v>27964497.140000001</v>
      </c>
      <c r="E136" s="24">
        <f>E138+E139+E140+E141+E142</f>
        <v>25787217.140000001</v>
      </c>
      <c r="F136" s="24">
        <f>F138+F139+F140+F141+F142</f>
        <v>2177280</v>
      </c>
      <c r="G136" s="24">
        <f>G138+G139+G140+G141+G142</f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f>L138+L139+L140+L141</f>
        <v>2177280</v>
      </c>
      <c r="M136" s="24">
        <f>M138+M139+M140+M141</f>
        <v>0</v>
      </c>
      <c r="N136" s="24">
        <f>N138+N139+N140+N141</f>
        <v>0</v>
      </c>
      <c r="O136" s="24">
        <f>O138+O139+O140+O141</f>
        <v>0</v>
      </c>
      <c r="P136" s="21"/>
    </row>
    <row r="137" spans="1:16" hidden="1">
      <c r="A137" s="220"/>
      <c r="B137" s="222"/>
      <c r="C137" s="22" t="s">
        <v>130</v>
      </c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21"/>
    </row>
    <row r="138" spans="1:16" hidden="1">
      <c r="A138" s="220"/>
      <c r="B138" s="222"/>
      <c r="C138" s="22" t="s">
        <v>6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21"/>
    </row>
    <row r="139" spans="1:16" ht="15" hidden="1">
      <c r="A139" s="220"/>
      <c r="B139" s="222"/>
      <c r="C139" s="25" t="s">
        <v>131</v>
      </c>
      <c r="D139" s="24">
        <v>27964497.140000001</v>
      </c>
      <c r="E139" s="24">
        <v>25787217.140000001</v>
      </c>
      <c r="F139" s="24">
        <v>2177280</v>
      </c>
      <c r="G139" s="24">
        <v>0</v>
      </c>
      <c r="H139" s="24">
        <v>0</v>
      </c>
      <c r="I139" s="24">
        <v>0</v>
      </c>
      <c r="J139" s="24">
        <v>0</v>
      </c>
      <c r="K139" s="24">
        <v>0</v>
      </c>
      <c r="L139" s="24">
        <v>2177280</v>
      </c>
      <c r="M139" s="24">
        <v>0</v>
      </c>
      <c r="N139" s="24">
        <v>0</v>
      </c>
      <c r="O139" s="24">
        <v>0</v>
      </c>
      <c r="P139" s="21"/>
    </row>
    <row r="140" spans="1:16" hidden="1">
      <c r="A140" s="220"/>
      <c r="B140" s="222"/>
      <c r="C140" s="22" t="s">
        <v>132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21"/>
    </row>
    <row r="141" spans="1:16" hidden="1">
      <c r="A141" s="220"/>
      <c r="B141" s="222"/>
      <c r="C141" s="22" t="s">
        <v>50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21"/>
    </row>
    <row r="142" spans="1:16" hidden="1">
      <c r="A142" s="221"/>
      <c r="B142" s="223"/>
      <c r="C142" s="22" t="s">
        <v>13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21"/>
    </row>
    <row r="143" spans="1:16" ht="15" hidden="1">
      <c r="A143" s="187" t="s">
        <v>127</v>
      </c>
      <c r="B143" s="217" t="s">
        <v>128</v>
      </c>
      <c r="C143" s="23" t="s">
        <v>129</v>
      </c>
      <c r="D143" s="27">
        <f>D145+D146+D147+D148+D149</f>
        <v>9459774.9100000001</v>
      </c>
      <c r="E143" s="27">
        <f>E145+E146+E147+E148+E149</f>
        <v>8643294.9100000001</v>
      </c>
      <c r="F143" s="27">
        <f>F145+F146+F147+F148+F149</f>
        <v>0</v>
      </c>
      <c r="G143" s="27">
        <f>G145+G146+G147+G148+G149</f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f>L145+L146+L147+L148+L149</f>
        <v>816480</v>
      </c>
      <c r="M143" s="24">
        <f>M145+M146+M147+M148+M149</f>
        <v>0</v>
      </c>
      <c r="N143" s="24">
        <f>N145+N146+N147+N148+N149</f>
        <v>0</v>
      </c>
      <c r="O143" s="24">
        <f>O145+O146+O147+O148+O149</f>
        <v>0</v>
      </c>
      <c r="P143" s="21"/>
    </row>
    <row r="144" spans="1:16" hidden="1">
      <c r="A144" s="215"/>
      <c r="B144" s="218"/>
      <c r="C144" s="22" t="s">
        <v>130</v>
      </c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21"/>
    </row>
    <row r="145" spans="1:16" ht="15" hidden="1">
      <c r="A145" s="215"/>
      <c r="B145" s="218"/>
      <c r="C145" s="25" t="s">
        <v>6</v>
      </c>
      <c r="D145" s="24">
        <v>9459774.9100000001</v>
      </c>
      <c r="E145" s="24">
        <v>8643294.9100000001</v>
      </c>
      <c r="F145" s="24">
        <v>0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f>816480</f>
        <v>816480</v>
      </c>
      <c r="M145" s="24">
        <v>0</v>
      </c>
      <c r="N145" s="24">
        <v>0</v>
      </c>
      <c r="O145" s="24">
        <v>0</v>
      </c>
      <c r="P145" s="21"/>
    </row>
    <row r="146" spans="1:16" hidden="1">
      <c r="A146" s="215"/>
      <c r="B146" s="218"/>
      <c r="C146" s="22" t="s">
        <v>131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21"/>
    </row>
    <row r="147" spans="1:16" hidden="1">
      <c r="A147" s="215"/>
      <c r="B147" s="218"/>
      <c r="C147" s="22" t="s">
        <v>132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21"/>
    </row>
    <row r="148" spans="1:16" hidden="1">
      <c r="A148" s="215"/>
      <c r="B148" s="218"/>
      <c r="C148" s="22" t="s">
        <v>50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21"/>
    </row>
    <row r="149" spans="1:16" hidden="1">
      <c r="A149" s="216"/>
      <c r="B149" s="219"/>
      <c r="C149" s="22" t="s">
        <v>13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21"/>
    </row>
    <row r="150" spans="1:16" hidden="1">
      <c r="D150" s="28"/>
      <c r="E150" s="28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30"/>
    </row>
    <row r="151" spans="1:16" hidden="1">
      <c r="D151" s="28"/>
      <c r="E151" s="28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30"/>
    </row>
    <row r="152" spans="1:16">
      <c r="D152" s="28"/>
      <c r="E152" s="28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30"/>
    </row>
    <row r="153" spans="1:16" ht="28.9" customHeight="1">
      <c r="D153" s="28"/>
      <c r="E153" s="28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30"/>
    </row>
    <row r="154" spans="1:16" s="47" customFormat="1" ht="17.45" customHeight="1">
      <c r="A154" s="211" t="s">
        <v>159</v>
      </c>
      <c r="B154" s="211"/>
      <c r="C154" s="211"/>
      <c r="D154" s="211"/>
      <c r="E154" s="211"/>
      <c r="F154" s="211"/>
      <c r="G154" s="211"/>
      <c r="H154" s="45"/>
      <c r="I154" s="46"/>
      <c r="J154" s="46" t="s">
        <v>156</v>
      </c>
      <c r="K154" s="46"/>
      <c r="L154" s="46"/>
      <c r="M154" s="46"/>
      <c r="N154" s="46"/>
      <c r="O154" s="211"/>
      <c r="P154" s="211"/>
    </row>
    <row r="155" spans="1:16" ht="13.15" customHeight="1">
      <c r="A155" s="31"/>
      <c r="B155" s="31"/>
      <c r="C155" s="31"/>
      <c r="D155" s="31"/>
      <c r="E155" s="31"/>
      <c r="F155" s="31"/>
      <c r="G155" s="31"/>
      <c r="H155" s="31"/>
      <c r="I155" s="29"/>
      <c r="J155" s="29"/>
      <c r="K155" s="29"/>
      <c r="L155" s="29"/>
      <c r="M155" s="29"/>
      <c r="N155" s="29"/>
      <c r="O155" s="31"/>
      <c r="P155" s="31"/>
    </row>
    <row r="156" spans="1:16">
      <c r="D156" s="30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30"/>
    </row>
    <row r="157" spans="1:16">
      <c r="D157" s="30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30"/>
    </row>
    <row r="158" spans="1:16">
      <c r="D158" s="30"/>
      <c r="E158" s="30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30"/>
    </row>
    <row r="159" spans="1:16">
      <c r="D159" s="30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30"/>
    </row>
    <row r="160" spans="1:16"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4:16" ht="106.5" customHeight="1">
      <c r="D161" s="30"/>
      <c r="E161" s="30"/>
      <c r="F161" s="30"/>
      <c r="G161" s="30"/>
      <c r="H161" s="30"/>
      <c r="I161" s="30"/>
      <c r="J161" s="30"/>
      <c r="K161" s="30"/>
    </row>
    <row r="163" spans="4:16"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</row>
  </sheetData>
  <mergeCells count="174">
    <mergeCell ref="H2:M2"/>
    <mergeCell ref="A5:K5"/>
    <mergeCell ref="K124:M124"/>
    <mergeCell ref="K125:M125"/>
    <mergeCell ref="K126:M126"/>
    <mergeCell ref="K127:M127"/>
    <mergeCell ref="K128:M128"/>
    <mergeCell ref="K119:M119"/>
    <mergeCell ref="K120:M120"/>
    <mergeCell ref="K121:M121"/>
    <mergeCell ref="K122:M122"/>
    <mergeCell ref="K123:M123"/>
    <mergeCell ref="K114:M114"/>
    <mergeCell ref="K115:M115"/>
    <mergeCell ref="K116:M116"/>
    <mergeCell ref="K117:M117"/>
    <mergeCell ref="K118:M118"/>
    <mergeCell ref="K109:M109"/>
    <mergeCell ref="K110:M110"/>
    <mergeCell ref="K111:M111"/>
    <mergeCell ref="K112:M112"/>
    <mergeCell ref="K113:M113"/>
    <mergeCell ref="K89:M89"/>
    <mergeCell ref="K90:M90"/>
    <mergeCell ref="K91:M91"/>
    <mergeCell ref="K92:M92"/>
    <mergeCell ref="K93:M93"/>
    <mergeCell ref="K104:M104"/>
    <mergeCell ref="K105:M105"/>
    <mergeCell ref="K106:M106"/>
    <mergeCell ref="K107:M107"/>
    <mergeCell ref="K99:M99"/>
    <mergeCell ref="K100:M100"/>
    <mergeCell ref="K101:M101"/>
    <mergeCell ref="K102:M102"/>
    <mergeCell ref="K103:M103"/>
    <mergeCell ref="K84:M84"/>
    <mergeCell ref="K85:M85"/>
    <mergeCell ref="K86:M86"/>
    <mergeCell ref="K87:M87"/>
    <mergeCell ref="K88:M88"/>
    <mergeCell ref="K79:M79"/>
    <mergeCell ref="K80:M80"/>
    <mergeCell ref="K81:M81"/>
    <mergeCell ref="K82:M82"/>
    <mergeCell ref="K83:M83"/>
    <mergeCell ref="K74:M74"/>
    <mergeCell ref="K75:M75"/>
    <mergeCell ref="K76:M76"/>
    <mergeCell ref="K77:M77"/>
    <mergeCell ref="K78:M78"/>
    <mergeCell ref="K69:M69"/>
    <mergeCell ref="K70:M70"/>
    <mergeCell ref="K71:M71"/>
    <mergeCell ref="K72:M72"/>
    <mergeCell ref="K73:M73"/>
    <mergeCell ref="K64:M64"/>
    <mergeCell ref="K65:M65"/>
    <mergeCell ref="K66:M66"/>
    <mergeCell ref="K67:M67"/>
    <mergeCell ref="K68:M68"/>
    <mergeCell ref="K59:M59"/>
    <mergeCell ref="K60:M60"/>
    <mergeCell ref="K61:M61"/>
    <mergeCell ref="K62:M62"/>
    <mergeCell ref="K63:M63"/>
    <mergeCell ref="K54:M54"/>
    <mergeCell ref="K55:M55"/>
    <mergeCell ref="K56:M56"/>
    <mergeCell ref="K57:M57"/>
    <mergeCell ref="K58:M58"/>
    <mergeCell ref="K49:M49"/>
    <mergeCell ref="K50:M50"/>
    <mergeCell ref="K51:M51"/>
    <mergeCell ref="K52:M52"/>
    <mergeCell ref="K53:M53"/>
    <mergeCell ref="K44:M44"/>
    <mergeCell ref="K45:M45"/>
    <mergeCell ref="K46:M46"/>
    <mergeCell ref="K47:M47"/>
    <mergeCell ref="K48:M48"/>
    <mergeCell ref="K39:M39"/>
    <mergeCell ref="K40:M40"/>
    <mergeCell ref="K41:M41"/>
    <mergeCell ref="K42:M42"/>
    <mergeCell ref="K43:M43"/>
    <mergeCell ref="K34:M34"/>
    <mergeCell ref="K35:M35"/>
    <mergeCell ref="K36:M36"/>
    <mergeCell ref="K37:M37"/>
    <mergeCell ref="K38:M38"/>
    <mergeCell ref="K29:M29"/>
    <mergeCell ref="K30:M30"/>
    <mergeCell ref="K31:M31"/>
    <mergeCell ref="K32:M32"/>
    <mergeCell ref="K33:M33"/>
    <mergeCell ref="K24:M24"/>
    <mergeCell ref="K25:M25"/>
    <mergeCell ref="K26:M26"/>
    <mergeCell ref="K27:M27"/>
    <mergeCell ref="K28:M28"/>
    <mergeCell ref="K19:M19"/>
    <mergeCell ref="K20:M20"/>
    <mergeCell ref="K21:M21"/>
    <mergeCell ref="K22:M22"/>
    <mergeCell ref="K23:M23"/>
    <mergeCell ref="A154:G154"/>
    <mergeCell ref="O154:P154"/>
    <mergeCell ref="B94:B100"/>
    <mergeCell ref="A94:A100"/>
    <mergeCell ref="B101:B107"/>
    <mergeCell ref="A101:A107"/>
    <mergeCell ref="B108:B114"/>
    <mergeCell ref="A108:A114"/>
    <mergeCell ref="A143:A149"/>
    <mergeCell ref="B143:B149"/>
    <mergeCell ref="A122:A128"/>
    <mergeCell ref="B122:B128"/>
    <mergeCell ref="A129:A135"/>
    <mergeCell ref="B129:B135"/>
    <mergeCell ref="A136:A142"/>
    <mergeCell ref="B136:B142"/>
    <mergeCell ref="A115:A121"/>
    <mergeCell ref="B115:B121"/>
    <mergeCell ref="K94:M94"/>
    <mergeCell ref="K95:M95"/>
    <mergeCell ref="K96:M96"/>
    <mergeCell ref="K97:M97"/>
    <mergeCell ref="K98:M98"/>
    <mergeCell ref="K108:M108"/>
    <mergeCell ref="B73:B79"/>
    <mergeCell ref="A73:A79"/>
    <mergeCell ref="B80:B86"/>
    <mergeCell ref="A80:A86"/>
    <mergeCell ref="B87:B93"/>
    <mergeCell ref="A87:A93"/>
    <mergeCell ref="A24:A30"/>
    <mergeCell ref="B59:B65"/>
    <mergeCell ref="A59:A65"/>
    <mergeCell ref="B66:B72"/>
    <mergeCell ref="A66:A72"/>
    <mergeCell ref="B52:B58"/>
    <mergeCell ref="A52:A58"/>
    <mergeCell ref="B38:B44"/>
    <mergeCell ref="A38:A44"/>
    <mergeCell ref="B45:B51"/>
    <mergeCell ref="A45:A51"/>
    <mergeCell ref="B24:B30"/>
    <mergeCell ref="B31:B37"/>
    <mergeCell ref="A31:A37"/>
    <mergeCell ref="B10:B16"/>
    <mergeCell ref="A10:A16"/>
    <mergeCell ref="B17:B23"/>
    <mergeCell ref="A17:A23"/>
    <mergeCell ref="D7:E8"/>
    <mergeCell ref="N1:P1"/>
    <mergeCell ref="N2:P2"/>
    <mergeCell ref="I7:J8"/>
    <mergeCell ref="C7:C9"/>
    <mergeCell ref="A7:A9"/>
    <mergeCell ref="B7:B9"/>
    <mergeCell ref="G8:H8"/>
    <mergeCell ref="F8:F9"/>
    <mergeCell ref="F7:H7"/>
    <mergeCell ref="K7:M9"/>
    <mergeCell ref="K14:M14"/>
    <mergeCell ref="K15:M15"/>
    <mergeCell ref="K16:M16"/>
    <mergeCell ref="K17:M17"/>
    <mergeCell ref="K18:M18"/>
    <mergeCell ref="K10:M10"/>
    <mergeCell ref="K11:M11"/>
    <mergeCell ref="K12:M12"/>
    <mergeCell ref="K13:M13"/>
  </mergeCells>
  <printOptions horizontalCentered="1"/>
  <pageMargins left="0.19685039370078741" right="0.19685039370078741" top="0.49" bottom="0.19685039370078741" header="0.31496062992125984" footer="0.31496062992125984"/>
  <pageSetup paperSize="9" scale="64" fitToHeight="2" orientation="landscape" r:id="rId1"/>
  <headerFooter differentFirst="1"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view="pageBreakPreview" zoomScaleNormal="100" zoomScaleSheetLayoutView="100" workbookViewId="0">
      <selection activeCell="AB3" sqref="AB3"/>
    </sheetView>
  </sheetViews>
  <sheetFormatPr defaultColWidth="9.140625" defaultRowHeight="12.75"/>
  <cols>
    <col min="1" max="1" width="5.85546875" style="1" customWidth="1"/>
    <col min="2" max="2" width="18.85546875" style="1" customWidth="1"/>
    <col min="3" max="3" width="10.7109375" style="1" customWidth="1"/>
    <col min="4" max="4" width="11.5703125" style="1" customWidth="1"/>
    <col min="5" max="5" width="12.5703125" style="1" customWidth="1"/>
    <col min="6" max="6" width="8.7109375" style="1" customWidth="1"/>
    <col min="7" max="7" width="9.140625" style="1"/>
    <col min="8" max="8" width="9.5703125" style="1" customWidth="1"/>
    <col min="9" max="16384" width="9.140625" style="1"/>
  </cols>
  <sheetData>
    <row r="1" spans="1:18" s="12" customFormat="1" ht="18" customHeight="1">
      <c r="M1" s="237" t="s">
        <v>22</v>
      </c>
      <c r="N1" s="237"/>
      <c r="O1" s="237"/>
      <c r="P1" s="237"/>
      <c r="Q1" s="237"/>
      <c r="R1" s="237"/>
    </row>
    <row r="2" spans="1:18" s="12" customFormat="1" ht="55.5" customHeight="1">
      <c r="M2" s="232" t="s">
        <v>51</v>
      </c>
      <c r="N2" s="232"/>
      <c r="O2" s="232"/>
      <c r="P2" s="232"/>
      <c r="Q2" s="232"/>
      <c r="R2" s="232"/>
    </row>
    <row r="3" spans="1:18" ht="18.75" customHeight="1">
      <c r="Q3" s="6"/>
      <c r="R3" s="6"/>
    </row>
    <row r="4" spans="1:18" ht="18.75">
      <c r="A4" s="228" t="s">
        <v>57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</row>
    <row r="5" spans="1:18" s="12" customFormat="1" ht="18.75">
      <c r="A5" s="11"/>
      <c r="B5" s="11"/>
      <c r="C5" s="11"/>
      <c r="D5" s="11"/>
      <c r="E5" s="11"/>
      <c r="F5" s="11"/>
      <c r="G5" s="11"/>
      <c r="H5" s="229" t="s">
        <v>7</v>
      </c>
      <c r="I5" s="230"/>
      <c r="J5" s="230"/>
      <c r="K5" s="230"/>
      <c r="L5" s="230"/>
      <c r="M5" s="230"/>
      <c r="N5" s="230"/>
      <c r="O5" s="230"/>
      <c r="P5" s="230"/>
      <c r="Q5" s="230"/>
      <c r="R5" s="230"/>
    </row>
    <row r="6" spans="1:18" s="12" customFormat="1" ht="32.25" customHeight="1">
      <c r="A6" s="11"/>
      <c r="B6" s="11"/>
      <c r="C6" s="11"/>
      <c r="D6" s="11"/>
      <c r="E6" s="11"/>
      <c r="F6" s="11"/>
      <c r="G6" s="11"/>
      <c r="H6" s="231" t="s">
        <v>44</v>
      </c>
      <c r="I6" s="232"/>
      <c r="J6" s="232"/>
      <c r="K6" s="232"/>
      <c r="L6" s="232"/>
      <c r="M6" s="232"/>
      <c r="N6" s="232"/>
      <c r="O6" s="232"/>
      <c r="P6" s="232"/>
      <c r="Q6" s="232"/>
      <c r="R6" s="232"/>
    </row>
    <row r="7" spans="1:18" s="13" customFormat="1" ht="28.5" customHeight="1">
      <c r="Q7" s="238" t="s">
        <v>5</v>
      </c>
      <c r="R7" s="238"/>
    </row>
    <row r="8" spans="1:18" customFormat="1" ht="12.75" customHeight="1">
      <c r="A8" s="233" t="s">
        <v>28</v>
      </c>
      <c r="B8" s="233" t="s">
        <v>29</v>
      </c>
      <c r="C8" s="233" t="s">
        <v>30</v>
      </c>
      <c r="D8" s="233" t="s">
        <v>31</v>
      </c>
      <c r="E8" s="233" t="s">
        <v>43</v>
      </c>
      <c r="F8" s="233" t="s">
        <v>32</v>
      </c>
      <c r="G8" s="236"/>
      <c r="H8" s="233" t="s">
        <v>33</v>
      </c>
      <c r="I8" s="233"/>
      <c r="J8" s="233"/>
      <c r="K8" s="233"/>
      <c r="L8" s="233"/>
      <c r="M8" s="233"/>
      <c r="N8" s="233"/>
      <c r="O8" s="234" t="s">
        <v>34</v>
      </c>
      <c r="P8" s="234"/>
      <c r="Q8" s="234"/>
      <c r="R8" s="234"/>
    </row>
    <row r="9" spans="1:18" customFormat="1" ht="26.25" customHeight="1">
      <c r="A9" s="233"/>
      <c r="B9" s="233"/>
      <c r="C9" s="233"/>
      <c r="D9" s="233"/>
      <c r="E9" s="233"/>
      <c r="F9" s="236"/>
      <c r="G9" s="236"/>
      <c r="H9" s="233"/>
      <c r="I9" s="233"/>
      <c r="J9" s="233"/>
      <c r="K9" s="233"/>
      <c r="L9" s="233"/>
      <c r="M9" s="233"/>
      <c r="N9" s="233"/>
      <c r="O9" s="234"/>
      <c r="P9" s="234"/>
      <c r="Q9" s="234"/>
      <c r="R9" s="234"/>
    </row>
    <row r="10" spans="1:18" customFormat="1" ht="47.25" customHeight="1">
      <c r="A10" s="235"/>
      <c r="B10" s="235"/>
      <c r="C10" s="235"/>
      <c r="D10" s="235"/>
      <c r="E10" s="235"/>
      <c r="F10" s="8" t="s">
        <v>35</v>
      </c>
      <c r="G10" s="9" t="s">
        <v>36</v>
      </c>
      <c r="H10" s="8" t="s">
        <v>37</v>
      </c>
      <c r="I10" s="9" t="s">
        <v>38</v>
      </c>
      <c r="J10" s="9" t="s">
        <v>50</v>
      </c>
      <c r="K10" s="9" t="s">
        <v>39</v>
      </c>
      <c r="L10" s="9" t="s">
        <v>40</v>
      </c>
      <c r="M10" s="9" t="s">
        <v>6</v>
      </c>
      <c r="N10" s="9" t="s">
        <v>41</v>
      </c>
      <c r="O10" s="9" t="s">
        <v>42</v>
      </c>
      <c r="P10" s="9" t="s">
        <v>50</v>
      </c>
      <c r="Q10" s="9" t="s">
        <v>39</v>
      </c>
      <c r="R10" s="9" t="s">
        <v>6</v>
      </c>
    </row>
    <row r="11" spans="1:18" ht="1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7</v>
      </c>
      <c r="G11" s="10">
        <v>8</v>
      </c>
      <c r="H11" s="10">
        <v>9</v>
      </c>
      <c r="I11" s="10">
        <v>10</v>
      </c>
      <c r="J11" s="10">
        <v>11</v>
      </c>
      <c r="K11" s="10">
        <v>12</v>
      </c>
      <c r="L11" s="10">
        <v>13</v>
      </c>
      <c r="M11" s="10">
        <v>14</v>
      </c>
      <c r="N11" s="10">
        <v>15</v>
      </c>
      <c r="O11" s="10">
        <v>16</v>
      </c>
      <c r="P11" s="10">
        <v>17</v>
      </c>
      <c r="Q11" s="10">
        <v>18</v>
      </c>
      <c r="R11" s="10">
        <v>19</v>
      </c>
    </row>
    <row r="12" spans="1:18" ht="19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18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19.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18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9.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20.2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9.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39.75" customHeight="1">
      <c r="A20" s="2"/>
      <c r="B20" s="7" t="s">
        <v>11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24.75" customHeight="1">
      <c r="A21" s="3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3" spans="1:18" s="12" customFormat="1" ht="18.75">
      <c r="B23" s="226" t="s">
        <v>58</v>
      </c>
      <c r="C23" s="226"/>
      <c r="D23" s="226"/>
      <c r="E23" s="226"/>
      <c r="G23" s="227"/>
      <c r="H23" s="227"/>
      <c r="I23" s="227"/>
      <c r="J23" s="227"/>
      <c r="K23" s="227"/>
      <c r="L23" s="227"/>
      <c r="M23" s="227"/>
      <c r="N23" s="227"/>
      <c r="Q23" s="227" t="s">
        <v>54</v>
      </c>
      <c r="R23" s="227"/>
    </row>
  </sheetData>
  <mergeCells count="17">
    <mergeCell ref="M1:R1"/>
    <mergeCell ref="M2:R2"/>
    <mergeCell ref="Q7:R7"/>
    <mergeCell ref="B23:E23"/>
    <mergeCell ref="G23:N23"/>
    <mergeCell ref="Q23:R23"/>
    <mergeCell ref="A4:R4"/>
    <mergeCell ref="H5:R5"/>
    <mergeCell ref="H6:R6"/>
    <mergeCell ref="H8:N9"/>
    <mergeCell ref="O8:R9"/>
    <mergeCell ref="A8:A10"/>
    <mergeCell ref="B8:B10"/>
    <mergeCell ref="C8:C10"/>
    <mergeCell ref="D8:D10"/>
    <mergeCell ref="E8:E10"/>
    <mergeCell ref="F8:G9"/>
  </mergeCells>
  <phoneticPr fontId="1" type="noConversion"/>
  <printOptions horizontalCentered="1"/>
  <pageMargins left="0.39370078740157483" right="0.39370078740157483" top="0.98425196850393704" bottom="0.59055118110236227" header="0.51181102362204722" footer="0.51181102362204722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6 показатели </vt:lpstr>
      <vt:lpstr>7 средства по кодам</vt:lpstr>
      <vt:lpstr>8 средства бюджет</vt:lpstr>
      <vt:lpstr>9 КАИП</vt:lpstr>
      <vt:lpstr>'6 показатели '!Заголовки_для_печати</vt:lpstr>
      <vt:lpstr>'7 средства по кодам'!Заголовки_для_печати</vt:lpstr>
      <vt:lpstr>'8 средства бюджет'!Заголовки_для_печати</vt:lpstr>
      <vt:lpstr>'6 показатели '!Область_печати</vt:lpstr>
      <vt:lpstr>'7 средства по кодам'!Область_печати</vt:lpstr>
      <vt:lpstr>'8 средства бюджет'!Область_печати</vt:lpstr>
      <vt:lpstr>'9 КАИП'!Область_печати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Tomilova</cp:lastModifiedBy>
  <cp:lastPrinted>2017-03-15T03:28:18Z</cp:lastPrinted>
  <dcterms:created xsi:type="dcterms:W3CDTF">2007-07-17T01:27:34Z</dcterms:created>
  <dcterms:modified xsi:type="dcterms:W3CDTF">2017-03-15T04:42:02Z</dcterms:modified>
</cp:coreProperties>
</file>